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číselník">'List2'!$A$3:$F$79</definedName>
    <definedName name="knihovny">'List2'!$M$1:$M$7</definedName>
    <definedName name="_xlnm.Print_Area" localSheetId="0">'List1'!$A$1:$I$269</definedName>
    <definedName name="okresy">'List2'!$H$3:$H$79</definedName>
    <definedName name="oslovení">'List2'!$J$1:$J$2</definedName>
    <definedName name="položky">'List2'!$I$1:$I$6</definedName>
    <definedName name="pripojeni">'List2'!$P$1:$P$8</definedName>
    <definedName name="rozhodovatko">'List2'!$O$1:$O$2</definedName>
    <definedName name="rozpočet">'List1'!$A$116:$I$171</definedName>
    <definedName name="subjekt">'List2'!$N$1:$N$4</definedName>
    <definedName name="typ">'List2'!$K$1:$K$8</definedName>
  </definedNames>
  <calcPr fullCalcOnLoad="1"/>
</workbook>
</file>

<file path=xl/sharedStrings.xml><?xml version="1.0" encoding="utf-8"?>
<sst xmlns="http://schemas.openxmlformats.org/spreadsheetml/2006/main" count="680" uniqueCount="321">
  <si>
    <t>Žádost o poskytnutí dotace</t>
  </si>
  <si>
    <t>NÁZEV ŽADATELE:</t>
  </si>
  <si>
    <t>Právní forma:</t>
  </si>
  <si>
    <t>IČ:</t>
  </si>
  <si>
    <t>DIČ: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</si>
  <si>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</si>
  <si>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</si>
  <si>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</si>
  <si>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</si>
  <si>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</si>
  <si>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</si>
  <si>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</si>
  <si>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</si>
  <si>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</si>
  <si>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</si>
  <si>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</si>
  <si>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</si>
  <si>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</si>
  <si>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</si>
  <si>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</si>
  <si>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</si>
  <si>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</si>
  <si>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</si>
  <si>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</si>
  <si>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</si>
  <si>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</si>
  <si>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</si>
  <si>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</si>
  <si>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</si>
  <si>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</si>
  <si>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</si>
  <si>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</si>
  <si>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</si>
  <si>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</si>
  <si>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</si>
  <si>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</si>
  <si>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</si>
  <si>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knihovních jednotek:</t>
  </si>
  <si>
    <t>Počet počítačů v knihovně celkem:</t>
  </si>
  <si>
    <t>Přispíváte do Souborného katalogu ČR?</t>
  </si>
  <si>
    <t>ne</t>
  </si>
  <si>
    <t>Používáte automatizovaný knihovní systém?</t>
  </si>
  <si>
    <t>ano</t>
  </si>
  <si>
    <t xml:space="preserve">Webová stránka knihovny:  </t>
  </si>
  <si>
    <t>(sem vložte odkaz na webovou stránku knihovny)</t>
  </si>
  <si>
    <t>Typ připojení na internet</t>
  </si>
  <si>
    <t>Rychlost připojení:</t>
  </si>
  <si>
    <t>Žádáno Kč</t>
  </si>
  <si>
    <t>Získáno Kč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</si>
  <si>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</si>
  <si>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</si>
  <si>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</si>
  <si>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1a) DHDM - nákup drobný hmotný dlouhodobý majetek (materiál, výpočetní technika a vybavení apod. do 40 tis. Kč)
1b) DDNM-nákup drobný dlouhodobý nehmotný majetek (programové vybavení do 60 tis. Kč, licenční a patentové poplatky ap.)
2) služby (např. poradenské služby, servis, rozvody sítě apod.)
3) OON - ostatní osobní náklady (dohody o provedení práce/činnosti)
4) ostatní</t>
  </si>
  <si>
    <t>INVESTIČNÍ NÁKLADY</t>
  </si>
  <si>
    <r>
      <t xml:space="preserve">Uveďte přesně jednotlivé položky a jejich vyčíslení v Kč včetně DPH. U všech investičních nákladů vyberte jako položku:
</t>
    </r>
    <r>
      <rPr>
        <b/>
        <sz val="8"/>
        <rFont val="Times New Roman"/>
        <family val="1"/>
      </rPr>
      <t>5) INVESTICE - investiční náklady</t>
    </r>
  </si>
  <si>
    <t>Mezi investiční prostředky patří zejména:
*nákup dlouhodobého hmotného majetku (výpočetní technika apod., jejíž pořizovací cena je vyšší než 40 tis. Kč)
*nákup dlouhodobého nehmotného majetku (programové vybavení nad 60 tis. Kč)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</si>
  <si>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</si>
  <si>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</si>
  <si>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</si>
  <si>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</si>
  <si>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</si>
  <si>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</si>
  <si>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Neinvestiční náklady</t>
  </si>
  <si>
    <t>Investiční náklady</t>
  </si>
  <si>
    <t>Náklady dotace/spoluúčast (před zaokrouhlením)</t>
  </si>
  <si>
    <t>DALŠÍ ZDROJE KRYTÍ PROJEKTU (i předpokládané)</t>
  </si>
  <si>
    <t>Částka v Kč</t>
  </si>
  <si>
    <t>(Vypište, pokud žádáte o podporu na stejný projekt i u dalších subjektů. Jedná se pouze o informativní údaj)</t>
  </si>
  <si>
    <t>Další zdroje krytí projektu celkem:</t>
  </si>
  <si>
    <t>ROZPOČET PROJEKTU - SHRNUTÍ</t>
  </si>
  <si>
    <t>(požadovaná neinvestiční i investiční dotace je zaokrouhlena na celé tisíce Kč dolů)</t>
  </si>
  <si>
    <t>Požadavek na dotaci v Kč</t>
  </si>
  <si>
    <t>Vlastní prostředky + případné další zdroje krytí projektu</t>
  </si>
  <si>
    <t>Celkem</t>
  </si>
  <si>
    <t>Investiční náklady na projekt</t>
  </si>
  <si>
    <t>Neinvestiční náklady na projekt</t>
  </si>
  <si>
    <t xml:space="preserve">  *Drobný hmotný dl.majetek (nezaokrouhleno)</t>
  </si>
  <si>
    <t xml:space="preserve">  *Drobný dlouhodobý NM (nezaokrouhleno)</t>
  </si>
  <si>
    <t xml:space="preserve">  *Služby (nezaokrouhleno)</t>
  </si>
  <si>
    <t xml:space="preserve">  *Ostatní osobní náklady (nezaokrouhleno)</t>
  </si>
  <si>
    <t xml:space="preserve">  *Ostatní (nezaokrouhleno)</t>
  </si>
  <si>
    <t>Částka</t>
  </si>
  <si>
    <t>Procentní vyjádření</t>
  </si>
  <si>
    <t>Požadavek na dotaci celkem</t>
  </si>
  <si>
    <t>Pozn: Výše požadované dotace může činit max. 70% celkových nákladů na projekt.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</si>
  <si>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</si>
  <si>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</si>
  <si>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</si>
  <si>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</si>
  <si>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Investiční náklady  převedené do spoluúčasti</t>
  </si>
  <si>
    <t>Vysvětlení těchto řádků viz Návod na vyplnění formuláře (str. 6 formuláře)</t>
  </si>
  <si>
    <t>Neinvestiční náklady převedené do spoluúčasti (do položky Ostatní)</t>
  </si>
  <si>
    <t>Prohlášení žadatele</t>
  </si>
  <si>
    <t xml:space="preserve">V </t>
  </si>
  <si>
    <t>dne, roku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</si>
  <si>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</si>
  <si>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</si>
  <si>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</si>
  <si>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</si>
  <si>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</si>
  <si>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v Rozpočtu projektu (strany 3-4)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jako doplňkové informace)</t>
  </si>
  <si>
    <t>* Stručná charakteristika (anotace) projektu - zde vysvětlete podstatu projektu, jeho průběh, stěžejní myšlenku atd. Viz vzorová žádost.</t>
  </si>
  <si>
    <t>Jak postupovat při zaslání žádosti o dotaci</t>
  </si>
  <si>
    <t>5. Vytištěný formulář žádosti opatřený všemi náležitostmi, Popis projektu (včetně případných fakultativních příloh) a další požadované dokumenty zašlete dle pokynů uvedených v Závěrečných ustanoveních podmínek vyhlášení dotace.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</si>
  <si>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</si>
  <si>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</si>
  <si>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</si>
  <si>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</si>
  <si>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1a) DHDM</t>
  </si>
  <si>
    <t>Vážený pan</t>
  </si>
  <si>
    <t>Krajská</t>
  </si>
  <si>
    <t>o.s.</t>
  </si>
  <si>
    <t>ADSL</t>
  </si>
  <si>
    <t>Územní jednotka</t>
  </si>
  <si>
    <t>LAU1</t>
  </si>
  <si>
    <t>NUTS3</t>
  </si>
  <si>
    <t>NUTS2</t>
  </si>
  <si>
    <t>1b) DDNM</t>
  </si>
  <si>
    <t>Vážená paní</t>
  </si>
  <si>
    <t>Městská</t>
  </si>
  <si>
    <t>nadace</t>
  </si>
  <si>
    <t>ISDN</t>
  </si>
  <si>
    <t>Benešov</t>
  </si>
  <si>
    <t>Středočeský kraj</t>
  </si>
  <si>
    <t>CZ020</t>
  </si>
  <si>
    <t>Střední Čechy</t>
  </si>
  <si>
    <t>CZ02</t>
  </si>
  <si>
    <t>2) služby</t>
  </si>
  <si>
    <t>Obecní</t>
  </si>
  <si>
    <t>o.p.s.</t>
  </si>
  <si>
    <t>Pevná linka</t>
  </si>
  <si>
    <t>Beroun</t>
  </si>
  <si>
    <t>3) OON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</si>
  <si>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</si>
  <si>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</si>
  <si>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</si>
  <si>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</si>
  <si>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</si>
  <si>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</si>
  <si>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</si>
  <si>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</si>
  <si>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4) ostatní</t>
  </si>
  <si>
    <t>Vysokoškolská</t>
  </si>
  <si>
    <t>Optika</t>
  </si>
  <si>
    <t>Brno-město</t>
  </si>
  <si>
    <t>5) INVESTICE</t>
  </si>
  <si>
    <t>Muzejní</t>
  </si>
  <si>
    <t>Radiový spoj</t>
  </si>
  <si>
    <t>Brno-venkov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</si>
  <si>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</si>
  <si>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</si>
  <si>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</si>
  <si>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</si>
  <si>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</si>
  <si>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</si>
  <si>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</si>
  <si>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</si>
  <si>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</si>
  <si>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</si>
  <si>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</si>
  <si>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</si>
  <si>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</si>
  <si>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</si>
  <si>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</si>
  <si>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</si>
  <si>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</si>
  <si>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</si>
  <si>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</si>
  <si>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</si>
  <si>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</si>
  <si>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</si>
  <si>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</si>
  <si>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</si>
  <si>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</si>
  <si>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</si>
  <si>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</si>
  <si>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</si>
  <si>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</si>
  <si>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</si>
  <si>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</si>
  <si>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</si>
  <si>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</si>
  <si>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</si>
  <si>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</si>
  <si>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</si>
  <si>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</si>
  <si>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</si>
  <si>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</si>
  <si>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</si>
  <si>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</si>
  <si>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</si>
  <si>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</si>
  <si>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</si>
  <si>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</si>
  <si>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</si>
  <si>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</si>
  <si>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</si>
  <si>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</si>
  <si>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</si>
  <si>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</si>
  <si>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</si>
  <si>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</si>
  <si>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</si>
  <si>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</si>
  <si>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</si>
  <si>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</si>
  <si>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</si>
  <si>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</si>
  <si>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</si>
  <si>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</si>
  <si>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</si>
  <si>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</si>
  <si>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</si>
  <si>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</si>
  <si>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</si>
  <si>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</si>
  <si>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</si>
  <si>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</si>
  <si>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</si>
  <si>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</si>
  <si>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</si>
  <si>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</si>
  <si>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</si>
  <si>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</si>
  <si>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</si>
  <si>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</si>
  <si>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</si>
  <si>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</si>
  <si>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</si>
  <si>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</si>
  <si>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</si>
  <si>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</si>
  <si>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</si>
  <si>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</si>
  <si>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</si>
  <si>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</si>
  <si>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</si>
  <si>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</si>
  <si>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</si>
  <si>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</si>
  <si>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</si>
  <si>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</si>
  <si>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</si>
  <si>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</si>
  <si>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</si>
  <si>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</si>
  <si>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</si>
  <si>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</si>
  <si>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</si>
  <si>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</si>
  <si>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</si>
  <si>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</si>
  <si>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</si>
  <si>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</si>
  <si>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</si>
  <si>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</si>
  <si>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</si>
  <si>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</si>
  <si>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</si>
  <si>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</si>
  <si>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</si>
  <si>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</si>
  <si>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1a nákupy - drobný hmotný majetek</t>
  </si>
  <si>
    <t>1b nákupy - drobný dlouhodobý nehmotný majetek</t>
  </si>
  <si>
    <t>2 služby</t>
  </si>
  <si>
    <t>3 Ostatní osobní náklady (OON)</t>
  </si>
  <si>
    <t>4 Ostatní</t>
  </si>
  <si>
    <t>5 Investice</t>
  </si>
  <si>
    <t>dotace</t>
  </si>
  <si>
    <t>spoluúčast</t>
  </si>
  <si>
    <t>Celkové náklady na projekt:</t>
  </si>
  <si>
    <t>Celkové náklady na projekt</t>
  </si>
  <si>
    <t>Je-li žadatel fyzická osoba:</t>
  </si>
  <si>
    <t>Datum narození:</t>
  </si>
  <si>
    <t>Rodné číslo:</t>
  </si>
  <si>
    <t>Výdaje v Kč na nákup knihovního fondu v posledním uzavřeném roce</t>
  </si>
  <si>
    <t>Přírustek svazků za poslední uzavřený rok:</t>
  </si>
  <si>
    <t>Počet výpůjček za poslední uzavřený rok:</t>
  </si>
  <si>
    <t>Zhodnocení/závěrečná zpráva projektu (max. 5 řádek)</t>
  </si>
  <si>
    <t>Sídlo osoby</t>
  </si>
  <si>
    <t>IČ</t>
  </si>
  <si>
    <t>Název osoby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</si>
  <si>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</si>
  <si>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</si>
  <si>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</si>
  <si>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</si>
  <si>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</si>
  <si>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Výše podílu (%)</t>
  </si>
  <si>
    <t>* Řádek 201 formuláře (Investiční náklady převedené do spoluúčasti) + řádek 202 formuláře (Neinvestiční náklady převedené do spoluúčasti (do položky Ostatní)): jedná se o rozdíly vzniklé zakrouhlením požadované dotace (investiční i neinvestiční) na celé tisíce dolů. O tyto částky je automaticky navýšena vlastní finanční spoluúčast na projektu.</t>
  </si>
  <si>
    <t xml:space="preserve"> Seznam osob, v nichž má žadatel, který je právnickou osobou, podíl ke dni podání žádosti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</si>
  <si>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</si>
  <si>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</si>
  <si>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</si>
  <si>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</si>
  <si>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>1. Vyplňte tento formulář žádosti a soubor si uložte ve formátu *.xls (EXCEL!). Nepřevádějte do jiných formátů.</t>
  </si>
  <si>
    <t>4. Přidejte další požadované dokumenty dle Podmínek vyhlášení dotace, především doklad prokazující oprávnění osoby jednající za žadatele!</t>
  </si>
  <si>
    <r>
      <t>Žadatel o dotaci potvrzuje správnost uvedených údajů a prohlašuje, že nemá žádné nevyrovnané závazky dle § 2 nařízení vlády č. 288/2002 Sb., kterým se stanoví pravidla poskytování dotací na podporu knihoven, v platném znění</t>
    </r>
    <r>
      <rPr>
        <sz val="12"/>
        <rFont val="Times New Roman"/>
        <family val="1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</si>
  <si>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>z rozpočtu Odboru umění, literatury a knihoven Ministerstva kultury, Maltézské nám. 471/1, 118 11 Praha 1 na podprogram Informační centra veřejných knihoven v rámci programu Veřejné informační služby knihoven (VISK3)</t>
  </si>
  <si>
    <t>3) Zahájení výpůjček e-knih</t>
  </si>
  <si>
    <t>4) Upgrade z UNIMARC na MARC21</t>
  </si>
  <si>
    <t>5) Projekty celostátního významu</t>
  </si>
  <si>
    <t>6) Podpora dostupnosti služeb pro zdravotně postižené</t>
  </si>
  <si>
    <t>1) Zlepšení vzájemné kooperace knihoven</t>
  </si>
  <si>
    <t>7) Obnova technického a programového vybavení</t>
  </si>
  <si>
    <t>8) Ostatní projekty</t>
  </si>
  <si>
    <t>2) Zahájení a pokračování automatizace knihovny</t>
  </si>
  <si>
    <t>Prohlašuji, že souhlasím se zveřejněním identifikačních údajů o své osobě a o výši poskytnuté dotace, jakož i s případným poskytnutím kopie této žádosti a jejích příloh podle zákona č. 106/1999 Sb., o svobodném přístupu k informacím, ve znění pozdějších předpisů.</t>
  </si>
  <si>
    <t>3. Formulář žádosti i Popis projektu vytiskněte a opatřete nezbytnými podpisy. Verze zaslaná elektronicky se nesmí lišit textově od verze tištěné, jen neobsahuje podpisy a razítka! Originály žádosti budou součástí archivu žádosti, projekt bude hodnocen komisí dle dodaných elektronických kopií.</t>
  </si>
  <si>
    <t>Adresa krajského finančního úřadu:</t>
  </si>
  <si>
    <t>2. Do samostatného souboru "4-Popis_projektu_VISK3_2017" vložte popis projektu a fakultativní přílohy, máte-li nějaké.</t>
  </si>
  <si>
    <t>Tyto dva - a pouze dva - výše uvedené soubory zašlete elektronicky dle pokynů uvedených v Závěrečných ustanoveních podmínek vyhlášení dotace. (ve stručnosti: Soubory zašlete na emailovou adresu: VISK3@mkcr.cz. Do „Předmětu“ uveďte „VISK3/2017“ a název žadatele, případně i název projektu. Velikost emailové zprávy nesmí včetně všech příloh přesáhnout 8MB.)</t>
  </si>
  <si>
    <t>Projekty zpracované podle výše uvedených podmínek musí být zaslány na adresu: Ministerstvo kultury, odbor umění, literatury a knihoven, Maltézské náměstí 1, 118 11  Praha 1 – Malá Strana, nebo datovou schránkou na adresu MK nebo osobně doručeny prostřednictvím podatelny MK do 10. 12. 2016 včetně.</t>
  </si>
  <si>
    <t>Počet návštěvníků/uživatelů za poslední uzavřený rok (tj. 2015):</t>
  </si>
  <si>
    <t>Poskytnutá dotace z podprogramu VISK 3 za rok 2016</t>
  </si>
  <si>
    <t xml:space="preserve">     *z toho počítače starší než 2 roky</t>
  </si>
  <si>
    <t>pro rok 2017</t>
  </si>
  <si>
    <t>Rok zavedení knihovního systému (automatizace, přechodu atd.)</t>
  </si>
  <si>
    <t>Název knihovního systému, případně i číslo verze</t>
  </si>
  <si>
    <t>Poskytnuté dotace na automatizovaný knihovní systém z programu VISK v letech 2012-2016</t>
  </si>
  <si>
    <t>(vyplní pouze subjekt, který v roce 2016 čerpal dotaci VISK3, tato alespoň volně souvisí s aktuálně podávanou žádostí a není již popsána v odstavci výše)</t>
  </si>
  <si>
    <r>
      <t xml:space="preserve">Požadujete-li v žádosti na rok 2017 </t>
    </r>
    <r>
      <rPr>
        <b/>
        <sz val="8"/>
        <rFont val="Times New Roman"/>
        <family val="1"/>
      </rPr>
      <t>dotaci na knihovní systém</t>
    </r>
    <r>
      <rPr>
        <sz val="8"/>
        <rFont val="Times New Roman"/>
        <family val="1"/>
      </rPr>
      <t xml:space="preserve"> (přechod z jednoho automatizovaného systému na jiný) </t>
    </r>
    <r>
      <rPr>
        <b/>
        <sz val="8"/>
        <rFont val="Times New Roman"/>
        <family val="1"/>
      </rPr>
      <t>nebo jeho část</t>
    </r>
    <r>
      <rPr>
        <sz val="8"/>
        <rFont val="Times New Roman"/>
        <family val="1"/>
      </rPr>
      <t xml:space="preserve"> (např. moduly), rozepište podrobněji zdali a případně v kterých letech jste již dotace na automatizovaný systém získali, jejich výši v Kč a na jaké konkrétní části systému: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</si>
</sst>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_-* #,##0&quot; Kč&quot;_-;\-* #,##0&quot; Kč&quot;_-;_-* &quot;- Kč&quot;_-;_-@_-"/>
    <numFmt numFmtId="166" formatCode="#,##0&quot; Kč&quot;"/>
    <numFmt numFmtId="167" formatCode="#,##0_ ;\-#,##0\ "/>
    <numFmt numFmtId="168" formatCode="#,##0&quot; Kč&quot;;\-#,##0&quot; Kč&quot;"/>
    <numFmt numFmtId="169" formatCode="#,##0.00;\-#,##0.00"/>
    <numFmt numFmtId="170" formatCode="#,##0.00\ _K_č"/>
    <numFmt numFmtId="171" formatCode="_-* #,##0.00\ _K_č_-;\-* #,##0.00\ _K_č_-;_-* \-??\ _K_č_-;_-@_-"/>
    <numFmt numFmtId="172" formatCode="#,##0.00\ [$Kč-405];[Red]\-#,##0.00\ [$Kč-405]"/>
  </numFmts>
  <fonts count="49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 shrinkToFit="1"/>
      <protection locked="0"/>
    </xf>
    <xf numFmtId="0" fontId="0" fillId="34" borderId="12" xfId="0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Border="1" applyAlignment="1" applyProtection="1">
      <alignment vertical="center" shrinkToFit="1"/>
      <protection/>
    </xf>
    <xf numFmtId="165" fontId="0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169" fontId="4" fillId="0" borderId="11" xfId="0" applyNumberFormat="1" applyFont="1" applyFill="1" applyBorder="1" applyAlignment="1" applyProtection="1">
      <alignment vertical="center" shrinkToFit="1"/>
      <protection locked="0"/>
    </xf>
    <xf numFmtId="169" fontId="4" fillId="0" borderId="11" xfId="0" applyNumberFormat="1" applyFont="1" applyFill="1" applyBorder="1" applyAlignment="1" applyProtection="1">
      <alignment vertical="center"/>
      <protection locked="0"/>
    </xf>
    <xf numFmtId="169" fontId="4" fillId="0" borderId="14" xfId="0" applyNumberFormat="1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>
      <alignment vertical="center"/>
    </xf>
    <xf numFmtId="169" fontId="4" fillId="34" borderId="16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169" fontId="4" fillId="34" borderId="11" xfId="0" applyNumberFormat="1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0" fillId="34" borderId="19" xfId="0" applyFill="1" applyBorder="1" applyAlignment="1">
      <alignment/>
    </xf>
    <xf numFmtId="165" fontId="0" fillId="34" borderId="19" xfId="0" applyNumberFormat="1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165" fontId="0" fillId="34" borderId="20" xfId="0" applyNumberFormat="1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22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vertical="center"/>
    </xf>
    <xf numFmtId="10" fontId="3" fillId="36" borderId="24" xfId="0" applyNumberFormat="1" applyFont="1" applyFill="1" applyBorder="1" applyAlignment="1" applyProtection="1">
      <alignment vertical="center"/>
      <protection hidden="1"/>
    </xf>
    <xf numFmtId="0" fontId="0" fillId="34" borderId="0" xfId="0" applyFill="1" applyBorder="1" applyAlignment="1">
      <alignment vertical="center" wrapText="1"/>
    </xf>
    <xf numFmtId="10" fontId="3" fillId="34" borderId="11" xfId="0" applyNumberFormat="1" applyFont="1" applyFill="1" applyBorder="1" applyAlignment="1" applyProtection="1">
      <alignment vertical="center"/>
      <protection hidden="1"/>
    </xf>
    <xf numFmtId="10" fontId="0" fillId="34" borderId="11" xfId="0" applyNumberFormat="1" applyFont="1" applyFill="1" applyBorder="1" applyAlignment="1" applyProtection="1">
      <alignment vertical="center"/>
      <protection hidden="1"/>
    </xf>
    <xf numFmtId="0" fontId="3" fillId="36" borderId="25" xfId="0" applyNumberFormat="1" applyFont="1" applyFill="1" applyBorder="1" applyAlignment="1" applyProtection="1">
      <alignment vertical="center"/>
      <protection/>
    </xf>
    <xf numFmtId="10" fontId="3" fillId="34" borderId="13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/>
    </xf>
    <xf numFmtId="0" fontId="11" fillId="0" borderId="26" xfId="0" applyFont="1" applyBorder="1" applyAlignment="1">
      <alignment/>
    </xf>
    <xf numFmtId="0" fontId="0" fillId="0" borderId="27" xfId="0" applyBorder="1" applyAlignment="1">
      <alignment/>
    </xf>
    <xf numFmtId="0" fontId="11" fillId="0" borderId="27" xfId="0" applyFont="1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0" xfId="0" applyFont="1" applyAlignment="1">
      <alignment vertical="center"/>
    </xf>
    <xf numFmtId="0" fontId="12" fillId="0" borderId="0" xfId="46" applyFont="1" applyFill="1" applyBorder="1" applyAlignment="1">
      <alignment vertical="top" wrapText="1"/>
      <protection/>
    </xf>
    <xf numFmtId="0" fontId="12" fillId="0" borderId="0" xfId="46" applyFont="1" applyFill="1" applyBorder="1" applyAlignment="1">
      <alignment horizontal="left" wrapText="1" indent="1"/>
      <protection/>
    </xf>
    <xf numFmtId="0" fontId="12" fillId="0" borderId="0" xfId="46" applyFont="1" applyFill="1" applyBorder="1" applyAlignment="1">
      <alignment horizontal="left" vertical="top" wrapText="1"/>
      <protection/>
    </xf>
    <xf numFmtId="49" fontId="12" fillId="0" borderId="0" xfId="46" applyNumberFormat="1" applyFont="1" applyFill="1" applyBorder="1" applyAlignment="1">
      <alignment horizontal="left" wrapText="1" indent="1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2" fillId="0" borderId="0" xfId="46" applyFont="1" applyFill="1" applyBorder="1" applyAlignment="1">
      <alignment horizontal="left" vertical="center" wrapText="1"/>
      <protection/>
    </xf>
    <xf numFmtId="0" fontId="12" fillId="0" borderId="0" xfId="46" applyFont="1" applyFill="1" applyBorder="1" applyAlignment="1">
      <alignment horizontal="left" vertical="center" wrapText="1" indent="1"/>
      <protection/>
    </xf>
    <xf numFmtId="49" fontId="12" fillId="0" borderId="0" xfId="46" applyNumberFormat="1" applyFont="1" applyFill="1" applyBorder="1" applyAlignment="1">
      <alignment horizontal="left" vertical="center" wrapText="1" indent="1"/>
      <protection/>
    </xf>
    <xf numFmtId="0" fontId="0" fillId="0" borderId="20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2" fontId="5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38" borderId="0" xfId="0" applyFont="1" applyFill="1" applyBorder="1" applyAlignment="1" applyProtection="1">
      <alignment vertical="center" shrinkToFi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38" borderId="0" xfId="0" applyNumberFormat="1" applyFont="1" applyFill="1" applyBorder="1" applyAlignment="1" applyProtection="1">
      <alignment vertical="center" shrinkToFit="1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8" borderId="0" xfId="0" applyFont="1" applyFill="1" applyBorder="1" applyAlignment="1" applyProtection="1">
      <alignment vertical="center" shrinkToFit="1"/>
      <protection/>
    </xf>
    <xf numFmtId="172" fontId="5" fillId="38" borderId="0" xfId="0" applyNumberFormat="1" applyFont="1" applyFill="1" applyBorder="1" applyAlignment="1" applyProtection="1">
      <alignment vertical="center" shrinkToFit="1"/>
      <protection/>
    </xf>
    <xf numFmtId="0" fontId="0" fillId="0" borderId="32" xfId="0" applyFont="1" applyFill="1" applyBorder="1" applyAlignment="1" applyProtection="1">
      <alignment vertical="center" shrinkToFit="1"/>
      <protection locked="0"/>
    </xf>
    <xf numFmtId="0" fontId="5" fillId="0" borderId="32" xfId="0" applyNumberFormat="1" applyFont="1" applyFill="1" applyBorder="1" applyAlignment="1" applyProtection="1">
      <alignment vertical="center" shrinkToFit="1"/>
      <protection locked="0"/>
    </xf>
    <xf numFmtId="0" fontId="0" fillId="34" borderId="33" xfId="0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3" fillId="34" borderId="33" xfId="0" applyFont="1" applyFill="1" applyBorder="1" applyAlignment="1" applyProtection="1">
      <alignment vertical="center"/>
      <protection/>
    </xf>
    <xf numFmtId="0" fontId="0" fillId="38" borderId="34" xfId="0" applyFill="1" applyBorder="1" applyAlignment="1" applyProtection="1">
      <alignment vertical="center" shrinkToFit="1"/>
      <protection/>
    </xf>
    <xf numFmtId="0" fontId="0" fillId="34" borderId="33" xfId="0" applyFill="1" applyBorder="1" applyAlignment="1">
      <alignment/>
    </xf>
    <xf numFmtId="0" fontId="0" fillId="34" borderId="34" xfId="0" applyNumberFormat="1" applyFont="1" applyFill="1" applyBorder="1" applyAlignment="1" applyProtection="1">
      <alignment vertical="center"/>
      <protection/>
    </xf>
    <xf numFmtId="0" fontId="3" fillId="34" borderId="33" xfId="0" applyFont="1" applyFill="1" applyBorder="1" applyAlignment="1" applyProtection="1">
      <alignment horizontal="left" vertical="center"/>
      <protection/>
    </xf>
    <xf numFmtId="0" fontId="4" fillId="34" borderId="33" xfId="0" applyFont="1" applyFill="1" applyBorder="1" applyAlignment="1" applyProtection="1">
      <alignment vertical="center"/>
      <protection/>
    </xf>
    <xf numFmtId="0" fontId="0" fillId="34" borderId="33" xfId="0" applyNumberFormat="1" applyFont="1" applyFill="1" applyBorder="1" applyAlignment="1" applyProtection="1">
      <alignment vertical="center"/>
      <protection/>
    </xf>
    <xf numFmtId="0" fontId="2" fillId="34" borderId="33" xfId="0" applyFont="1" applyFill="1" applyBorder="1" applyAlignment="1" applyProtection="1">
      <alignment vertical="center"/>
      <protection/>
    </xf>
    <xf numFmtId="0" fontId="0" fillId="34" borderId="35" xfId="0" applyFont="1" applyFill="1" applyBorder="1" applyAlignment="1" applyProtection="1">
      <alignment vertical="center"/>
      <protection/>
    </xf>
    <xf numFmtId="0" fontId="0" fillId="34" borderId="36" xfId="0" applyFont="1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vertical="center"/>
      <protection/>
    </xf>
    <xf numFmtId="0" fontId="3" fillId="34" borderId="33" xfId="0" applyNumberFormat="1" applyFont="1" applyFill="1" applyBorder="1" applyAlignment="1" applyProtection="1">
      <alignment vertical="center"/>
      <protection/>
    </xf>
    <xf numFmtId="0" fontId="5" fillId="34" borderId="33" xfId="0" applyNumberFormat="1" applyFont="1" applyFill="1" applyBorder="1" applyAlignment="1" applyProtection="1">
      <alignment vertical="center"/>
      <protection/>
    </xf>
    <xf numFmtId="0" fontId="0" fillId="34" borderId="33" xfId="0" applyFill="1" applyBorder="1" applyAlignment="1" applyProtection="1">
      <alignment vertical="center"/>
      <protection/>
    </xf>
    <xf numFmtId="0" fontId="0" fillId="34" borderId="33" xfId="0" applyNumberFormat="1" applyFill="1" applyBorder="1" applyAlignment="1" applyProtection="1">
      <alignment vertical="center"/>
      <protection/>
    </xf>
    <xf numFmtId="0" fontId="6" fillId="34" borderId="33" xfId="0" applyNumberFormat="1" applyFont="1" applyFill="1" applyBorder="1" applyAlignment="1" applyProtection="1">
      <alignment vertical="center"/>
      <protection/>
    </xf>
    <xf numFmtId="0" fontId="6" fillId="34" borderId="33" xfId="0" applyFont="1" applyFill="1" applyBorder="1" applyAlignment="1" applyProtection="1">
      <alignment vertical="center"/>
      <protection/>
    </xf>
    <xf numFmtId="0" fontId="0" fillId="34" borderId="33" xfId="0" applyFont="1" applyFill="1" applyBorder="1" applyAlignment="1" applyProtection="1">
      <alignment vertical="center" shrinkToFit="1"/>
      <protection/>
    </xf>
    <xf numFmtId="0" fontId="0" fillId="34" borderId="34" xfId="0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0" fillId="34" borderId="34" xfId="0" applyFont="1" applyFill="1" applyBorder="1" applyAlignment="1" applyProtection="1">
      <alignment vertical="center" shrinkToFit="1"/>
      <protection/>
    </xf>
    <xf numFmtId="0" fontId="4" fillId="36" borderId="38" xfId="0" applyFont="1" applyFill="1" applyBorder="1" applyAlignment="1" applyProtection="1">
      <alignment vertical="center" wrapText="1"/>
      <protection/>
    </xf>
    <xf numFmtId="0" fontId="5" fillId="0" borderId="39" xfId="0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vertical="center" shrinkToFit="1"/>
      <protection locked="0"/>
    </xf>
    <xf numFmtId="0" fontId="0" fillId="34" borderId="41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/>
    </xf>
    <xf numFmtId="0" fontId="0" fillId="34" borderId="46" xfId="0" applyFont="1" applyFill="1" applyBorder="1" applyAlignment="1" applyProtection="1">
      <alignment vertical="center"/>
      <protection/>
    </xf>
    <xf numFmtId="0" fontId="5" fillId="34" borderId="47" xfId="0" applyFont="1" applyFill="1" applyBorder="1" applyAlignment="1" applyProtection="1">
      <alignment vertical="center"/>
      <protection/>
    </xf>
    <xf numFmtId="0" fontId="0" fillId="34" borderId="33" xfId="0" applyFill="1" applyBorder="1" applyAlignment="1">
      <alignment vertical="center"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0" fillId="34" borderId="34" xfId="0" applyFill="1" applyBorder="1" applyAlignment="1">
      <alignment horizontal="center" vertical="center"/>
    </xf>
    <xf numFmtId="0" fontId="5" fillId="34" borderId="33" xfId="0" applyFont="1" applyFill="1" applyBorder="1" applyAlignment="1" applyProtection="1">
      <alignment vertical="center"/>
      <protection/>
    </xf>
    <xf numFmtId="0" fontId="5" fillId="34" borderId="44" xfId="0" applyFont="1" applyFill="1" applyBorder="1" applyAlignment="1" applyProtection="1">
      <alignment vertical="center"/>
      <protection/>
    </xf>
    <xf numFmtId="0" fontId="0" fillId="34" borderId="33" xfId="0" applyFont="1" applyFill="1" applyBorder="1" applyAlignment="1">
      <alignment vertical="center"/>
    </xf>
    <xf numFmtId="0" fontId="0" fillId="34" borderId="34" xfId="0" applyFill="1" applyBorder="1" applyAlignment="1">
      <alignment vertical="center" wrapText="1"/>
    </xf>
    <xf numFmtId="0" fontId="3" fillId="36" borderId="48" xfId="0" applyFont="1" applyFill="1" applyBorder="1" applyAlignment="1" applyProtection="1">
      <alignment vertical="center"/>
      <protection/>
    </xf>
    <xf numFmtId="0" fontId="0" fillId="34" borderId="33" xfId="0" applyFont="1" applyFill="1" applyBorder="1" applyAlignment="1" applyProtection="1">
      <alignment vertical="center"/>
      <protection/>
    </xf>
    <xf numFmtId="0" fontId="5" fillId="34" borderId="33" xfId="0" applyFont="1" applyFill="1" applyBorder="1" applyAlignment="1" applyProtection="1">
      <alignment vertical="center" wrapText="1"/>
      <protection/>
    </xf>
    <xf numFmtId="0" fontId="5" fillId="38" borderId="33" xfId="0" applyFont="1" applyFill="1" applyBorder="1" applyAlignment="1" applyProtection="1">
      <alignment vertical="center" shrinkToFit="1"/>
      <protection/>
    </xf>
    <xf numFmtId="0" fontId="0" fillId="34" borderId="33" xfId="0" applyFont="1" applyFill="1" applyBorder="1" applyAlignment="1" applyProtection="1">
      <alignment horizontal="right" vertical="center"/>
      <protection/>
    </xf>
    <xf numFmtId="0" fontId="5" fillId="38" borderId="0" xfId="0" applyFont="1" applyFill="1" applyBorder="1" applyAlignment="1">
      <alignment vertical="center"/>
    </xf>
    <xf numFmtId="0" fontId="0" fillId="34" borderId="34" xfId="0" applyFill="1" applyBorder="1" applyAlignment="1" applyProtection="1">
      <alignment vertical="center"/>
      <protection/>
    </xf>
    <xf numFmtId="0" fontId="0" fillId="34" borderId="36" xfId="0" applyFill="1" applyBorder="1" applyAlignment="1" applyProtection="1">
      <alignment vertical="center"/>
      <protection/>
    </xf>
    <xf numFmtId="0" fontId="0" fillId="34" borderId="37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34" borderId="49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4" fillId="34" borderId="33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 shrinkToFit="1"/>
      <protection locked="0"/>
    </xf>
    <xf numFmtId="0" fontId="2" fillId="39" borderId="57" xfId="0" applyFont="1" applyFill="1" applyBorder="1" applyAlignment="1" applyProtection="1">
      <alignment horizontal="center" vertical="center" wrapText="1"/>
      <protection/>
    </xf>
    <xf numFmtId="0" fontId="2" fillId="39" borderId="58" xfId="0" applyFont="1" applyFill="1" applyBorder="1" applyAlignment="1" applyProtection="1">
      <alignment horizontal="center" vertical="center" wrapText="1"/>
      <protection/>
    </xf>
    <xf numFmtId="0" fontId="2" fillId="39" borderId="59" xfId="0" applyFont="1" applyFill="1" applyBorder="1" applyAlignment="1" applyProtection="1">
      <alignment horizontal="center" vertical="center" wrapText="1"/>
      <protection/>
    </xf>
    <xf numFmtId="0" fontId="3" fillId="39" borderId="60" xfId="0" applyFont="1" applyFill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 applyProtection="1">
      <alignment horizontal="center" vertical="center" wrapText="1"/>
      <protection/>
    </xf>
    <xf numFmtId="0" fontId="3" fillId="39" borderId="62" xfId="0" applyFont="1" applyFill="1" applyBorder="1" applyAlignment="1" applyProtection="1">
      <alignment horizontal="center" vertical="center" wrapText="1"/>
      <protection/>
    </xf>
    <xf numFmtId="0" fontId="2" fillId="39" borderId="60" xfId="0" applyFont="1" applyFill="1" applyBorder="1" applyAlignment="1" applyProtection="1">
      <alignment horizontal="center" vertical="center" wrapText="1"/>
      <protection/>
    </xf>
    <xf numFmtId="0" fontId="2" fillId="39" borderId="61" xfId="0" applyFont="1" applyFill="1" applyBorder="1" applyAlignment="1" applyProtection="1">
      <alignment horizontal="center" vertical="center" wrapText="1"/>
      <protection/>
    </xf>
    <xf numFmtId="0" fontId="2" fillId="39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vertical="center" shrinkToFit="1"/>
      <protection locked="0"/>
    </xf>
    <xf numFmtId="0" fontId="3" fillId="0" borderId="64" xfId="0" applyFont="1" applyFill="1" applyBorder="1" applyAlignment="1" applyProtection="1">
      <alignment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vertical="center" shrinkToFit="1"/>
      <protection locked="0"/>
    </xf>
    <xf numFmtId="0" fontId="4" fillId="34" borderId="33" xfId="0" applyFont="1" applyFill="1" applyBorder="1" applyAlignment="1" applyProtection="1">
      <alignment vertical="center" shrinkToFit="1"/>
      <protection/>
    </xf>
    <xf numFmtId="0" fontId="4" fillId="34" borderId="65" xfId="0" applyFont="1" applyFill="1" applyBorder="1" applyAlignment="1" applyProtection="1">
      <alignment vertical="center" shrinkToFit="1"/>
      <protection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vertical="center" shrinkToFit="1"/>
      <protection locked="0"/>
    </xf>
    <xf numFmtId="0" fontId="0" fillId="0" borderId="50" xfId="0" applyFont="1" applyFill="1" applyBorder="1" applyAlignment="1" applyProtection="1">
      <alignment vertical="center" wrapText="1"/>
      <protection locked="0"/>
    </xf>
    <xf numFmtId="0" fontId="0" fillId="0" borderId="51" xfId="0" applyFont="1" applyFill="1" applyBorder="1" applyAlignment="1" applyProtection="1">
      <alignment vertical="center" wrapText="1"/>
      <protection locked="0"/>
    </xf>
    <xf numFmtId="0" fontId="0" fillId="0" borderId="53" xfId="0" applyFont="1" applyFill="1" applyBorder="1" applyAlignment="1" applyProtection="1">
      <alignment vertical="center" wrapText="1"/>
      <protection locked="0"/>
    </xf>
    <xf numFmtId="0" fontId="0" fillId="0" borderId="11" xfId="0" applyNumberFormat="1" applyFont="1" applyFill="1" applyBorder="1" applyAlignment="1" applyProtection="1">
      <alignment vertical="center" shrinkToFit="1"/>
      <protection locked="0"/>
    </xf>
    <xf numFmtId="0" fontId="0" fillId="34" borderId="66" xfId="0" applyFont="1" applyFill="1" applyBorder="1" applyAlignment="1" applyProtection="1">
      <alignment horizontal="right" vertical="center"/>
      <protection/>
    </xf>
    <xf numFmtId="0" fontId="0" fillId="0" borderId="63" xfId="0" applyFont="1" applyFill="1" applyBorder="1" applyAlignment="1" applyProtection="1">
      <alignment vertical="center" shrinkToFit="1"/>
      <protection locked="0"/>
    </xf>
    <xf numFmtId="0" fontId="0" fillId="0" borderId="64" xfId="0" applyFont="1" applyFill="1" applyBorder="1" applyAlignment="1" applyProtection="1">
      <alignment vertical="center" shrinkToFit="1"/>
      <protection locked="0"/>
    </xf>
    <xf numFmtId="164" fontId="2" fillId="36" borderId="11" xfId="0" applyNumberFormat="1" applyFont="1" applyFill="1" applyBorder="1" applyAlignment="1" applyProtection="1">
      <alignment vertical="center"/>
      <protection/>
    </xf>
    <xf numFmtId="9" fontId="5" fillId="34" borderId="67" xfId="0" applyNumberFormat="1" applyFont="1" applyFill="1" applyBorder="1" applyAlignment="1" applyProtection="1">
      <alignment vertical="center" wrapText="1"/>
      <protection/>
    </xf>
    <xf numFmtId="9" fontId="5" fillId="34" borderId="68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vertical="center" shrinkToFit="1"/>
      <protection locked="0"/>
    </xf>
    <xf numFmtId="0" fontId="3" fillId="39" borderId="57" xfId="0" applyNumberFormat="1" applyFont="1" applyFill="1" applyBorder="1" applyAlignment="1" applyProtection="1">
      <alignment horizontal="center" vertical="center" wrapText="1"/>
      <protection/>
    </xf>
    <xf numFmtId="0" fontId="3" fillId="39" borderId="58" xfId="0" applyNumberFormat="1" applyFont="1" applyFill="1" applyBorder="1" applyAlignment="1" applyProtection="1">
      <alignment horizontal="center" vertical="center" wrapText="1"/>
      <protection/>
    </xf>
    <xf numFmtId="0" fontId="3" fillId="39" borderId="59" xfId="0" applyNumberFormat="1" applyFont="1" applyFill="1" applyBorder="1" applyAlignment="1" applyProtection="1">
      <alignment horizontal="center" vertical="center" wrapText="1"/>
      <protection/>
    </xf>
    <xf numFmtId="0" fontId="3" fillId="39" borderId="69" xfId="0" applyNumberFormat="1" applyFont="1" applyFill="1" applyBorder="1" applyAlignment="1" applyProtection="1">
      <alignment horizontal="center" vertical="center" wrapText="1"/>
      <protection/>
    </xf>
    <xf numFmtId="0" fontId="3" fillId="39" borderId="70" xfId="0" applyNumberFormat="1" applyFont="1" applyFill="1" applyBorder="1" applyAlignment="1" applyProtection="1">
      <alignment horizontal="center" vertical="center" wrapText="1"/>
      <protection/>
    </xf>
    <xf numFmtId="0" fontId="3" fillId="39" borderId="71" xfId="0" applyNumberFormat="1" applyFont="1" applyFill="1" applyBorder="1" applyAlignment="1" applyProtection="1">
      <alignment horizontal="center" vertical="center" wrapText="1"/>
      <protection/>
    </xf>
    <xf numFmtId="0" fontId="3" fillId="39" borderId="57" xfId="0" applyFont="1" applyFill="1" applyBorder="1" applyAlignment="1" applyProtection="1">
      <alignment horizontal="center" vertical="center"/>
      <protection/>
    </xf>
    <xf numFmtId="0" fontId="3" fillId="39" borderId="58" xfId="0" applyFont="1" applyFill="1" applyBorder="1" applyAlignment="1" applyProtection="1">
      <alignment horizontal="center" vertical="center"/>
      <protection/>
    </xf>
    <xf numFmtId="0" fontId="3" fillId="39" borderId="59" xfId="0" applyFont="1" applyFill="1" applyBorder="1" applyAlignment="1" applyProtection="1">
      <alignment horizontal="center" vertical="center"/>
      <protection/>
    </xf>
    <xf numFmtId="0" fontId="3" fillId="39" borderId="69" xfId="0" applyFont="1" applyFill="1" applyBorder="1" applyAlignment="1" applyProtection="1">
      <alignment horizontal="center" vertical="center"/>
      <protection/>
    </xf>
    <xf numFmtId="0" fontId="3" fillId="39" borderId="70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vertical="center" wrapText="1"/>
      <protection locked="0"/>
    </xf>
    <xf numFmtId="0" fontId="6" fillId="0" borderId="73" xfId="0" applyFont="1" applyFill="1" applyBorder="1" applyAlignment="1" applyProtection="1">
      <alignment vertical="center" wrapText="1"/>
      <protection locked="0"/>
    </xf>
    <xf numFmtId="0" fontId="6" fillId="0" borderId="74" xfId="0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vertical="center" wrapText="1"/>
      <protection locked="0"/>
    </xf>
    <xf numFmtId="0" fontId="6" fillId="0" borderId="37" xfId="0" applyFont="1" applyFill="1" applyBorder="1" applyAlignment="1" applyProtection="1">
      <alignment vertical="center" wrapText="1"/>
      <protection locked="0"/>
    </xf>
    <xf numFmtId="0" fontId="5" fillId="34" borderId="33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75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164" fontId="0" fillId="0" borderId="11" xfId="0" applyNumberFormat="1" applyFont="1" applyFill="1" applyBorder="1" applyAlignment="1" applyProtection="1">
      <alignment vertical="center" shrinkToFit="1"/>
      <protection locked="0"/>
    </xf>
    <xf numFmtId="0" fontId="15" fillId="34" borderId="60" xfId="0" applyFont="1" applyFill="1" applyBorder="1" applyAlignment="1" applyProtection="1">
      <alignment vertical="center" wrapText="1"/>
      <protection/>
    </xf>
    <xf numFmtId="0" fontId="15" fillId="34" borderId="61" xfId="0" applyFont="1" applyFill="1" applyBorder="1" applyAlignment="1" applyProtection="1">
      <alignment vertical="center" wrapText="1"/>
      <protection/>
    </xf>
    <xf numFmtId="0" fontId="15" fillId="34" borderId="62" xfId="0" applyFont="1" applyFill="1" applyBorder="1" applyAlignment="1" applyProtection="1">
      <alignment vertical="center" wrapText="1"/>
      <protection/>
    </xf>
    <xf numFmtId="0" fontId="7" fillId="34" borderId="60" xfId="0" applyFont="1" applyFill="1" applyBorder="1" applyAlignment="1">
      <alignment vertical="center" wrapText="1"/>
    </xf>
    <xf numFmtId="0" fontId="7" fillId="34" borderId="61" xfId="0" applyFont="1" applyFill="1" applyBorder="1" applyAlignment="1">
      <alignment vertical="center" wrapText="1"/>
    </xf>
    <xf numFmtId="0" fontId="7" fillId="34" borderId="62" xfId="0" applyFont="1" applyFill="1" applyBorder="1" applyAlignment="1">
      <alignment vertical="center" wrapText="1"/>
    </xf>
    <xf numFmtId="0" fontId="5" fillId="34" borderId="60" xfId="0" applyFont="1" applyFill="1" applyBorder="1" applyAlignment="1" applyProtection="1">
      <alignment vertical="center" wrapText="1"/>
      <protection/>
    </xf>
    <xf numFmtId="0" fontId="5" fillId="34" borderId="61" xfId="0" applyFont="1" applyFill="1" applyBorder="1" applyAlignment="1" applyProtection="1">
      <alignment vertical="center" wrapText="1"/>
      <protection/>
    </xf>
    <xf numFmtId="0" fontId="5" fillId="34" borderId="62" xfId="0" applyFont="1" applyFill="1" applyBorder="1" applyAlignment="1" applyProtection="1">
      <alignment vertical="center" wrapText="1"/>
      <protection/>
    </xf>
    <xf numFmtId="0" fontId="5" fillId="34" borderId="60" xfId="0" applyFont="1" applyFill="1" applyBorder="1" applyAlignment="1">
      <alignment vertical="center" wrapText="1"/>
    </xf>
    <xf numFmtId="0" fontId="5" fillId="34" borderId="61" xfId="0" applyFont="1" applyFill="1" applyBorder="1" applyAlignment="1">
      <alignment vertical="center" wrapText="1"/>
    </xf>
    <xf numFmtId="0" fontId="5" fillId="34" borderId="62" xfId="0" applyFont="1" applyFill="1" applyBorder="1" applyAlignment="1">
      <alignment vertical="center" wrapText="1"/>
    </xf>
    <xf numFmtId="0" fontId="3" fillId="34" borderId="78" xfId="0" applyFont="1" applyFill="1" applyBorder="1" applyAlignment="1" applyProtection="1">
      <alignment horizontal="center" vertical="center"/>
      <protection/>
    </xf>
    <xf numFmtId="0" fontId="3" fillId="34" borderId="79" xfId="0" applyFont="1" applyFill="1" applyBorder="1" applyAlignment="1" applyProtection="1">
      <alignment horizontal="center" vertical="center"/>
      <protection/>
    </xf>
    <xf numFmtId="0" fontId="3" fillId="34" borderId="79" xfId="0" applyNumberFormat="1" applyFont="1" applyFill="1" applyBorder="1" applyAlignment="1" applyProtection="1">
      <alignment horizontal="center" vertical="center"/>
      <protection/>
    </xf>
    <xf numFmtId="0" fontId="3" fillId="34" borderId="80" xfId="0" applyNumberFormat="1" applyFont="1" applyFill="1" applyBorder="1" applyAlignment="1" applyProtection="1">
      <alignment horizontal="center" vertical="center"/>
      <protection/>
    </xf>
    <xf numFmtId="0" fontId="0" fillId="34" borderId="81" xfId="0" applyFont="1" applyFill="1" applyBorder="1" applyAlignment="1">
      <alignment horizontal="center" vertical="center"/>
    </xf>
    <xf numFmtId="165" fontId="6" fillId="34" borderId="81" xfId="0" applyNumberFormat="1" applyFont="1" applyFill="1" applyBorder="1" applyAlignment="1" applyProtection="1">
      <alignment horizontal="center" vertical="center" wrapText="1"/>
      <protection/>
    </xf>
    <xf numFmtId="165" fontId="6" fillId="34" borderId="82" xfId="0" applyNumberFormat="1" applyFont="1" applyFill="1" applyBorder="1" applyAlignment="1" applyProtection="1">
      <alignment horizontal="center" vertical="center" wrapText="1"/>
      <protection/>
    </xf>
    <xf numFmtId="0" fontId="5" fillId="0" borderId="83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/>
      <protection locked="0"/>
    </xf>
    <xf numFmtId="169" fontId="4" fillId="0" borderId="84" xfId="0" applyNumberFormat="1" applyFont="1" applyFill="1" applyBorder="1" applyAlignment="1" applyProtection="1">
      <alignment vertical="center"/>
      <protection locked="0"/>
    </xf>
    <xf numFmtId="169" fontId="4" fillId="0" borderId="85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169" fontId="5" fillId="0" borderId="11" xfId="0" applyNumberFormat="1" applyFont="1" applyFill="1" applyBorder="1" applyAlignment="1" applyProtection="1">
      <alignment vertical="center"/>
      <protection locked="0"/>
    </xf>
    <xf numFmtId="169" fontId="4" fillId="0" borderId="63" xfId="0" applyNumberFormat="1" applyFont="1" applyFill="1" applyBorder="1" applyAlignment="1" applyProtection="1">
      <alignment vertical="center"/>
      <protection locked="0"/>
    </xf>
    <xf numFmtId="169" fontId="4" fillId="0" borderId="64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169" fontId="4" fillId="0" borderId="63" xfId="0" applyNumberFormat="1" applyFont="1" applyFill="1" applyBorder="1" applyAlignment="1" applyProtection="1">
      <alignment vertical="center" shrinkToFit="1"/>
      <protection locked="0"/>
    </xf>
    <xf numFmtId="169" fontId="4" fillId="0" borderId="64" xfId="0" applyNumberFormat="1" applyFont="1" applyFill="1" applyBorder="1" applyAlignment="1" applyProtection="1">
      <alignment vertical="center" shrinkToFit="1"/>
      <protection locked="0"/>
    </xf>
    <xf numFmtId="0" fontId="5" fillId="0" borderId="86" xfId="0" applyFont="1" applyFill="1" applyBorder="1" applyAlignment="1" applyProtection="1">
      <alignment vertical="center" shrinkToFit="1"/>
      <protection locked="0"/>
    </xf>
    <xf numFmtId="0" fontId="5" fillId="0" borderId="55" xfId="0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vertical="center" shrinkToFit="1"/>
      <protection locked="0"/>
    </xf>
    <xf numFmtId="172" fontId="5" fillId="0" borderId="54" xfId="0" applyNumberFormat="1" applyFont="1" applyFill="1" applyBorder="1" applyAlignment="1" applyProtection="1">
      <alignment vertical="center" shrinkToFit="1"/>
      <protection locked="0"/>
    </xf>
    <xf numFmtId="172" fontId="5" fillId="0" borderId="56" xfId="0" applyNumberFormat="1" applyFont="1" applyFill="1" applyBorder="1" applyAlignment="1" applyProtection="1">
      <alignment vertical="center" shrinkToFit="1"/>
      <protection locked="0"/>
    </xf>
    <xf numFmtId="0" fontId="5" fillId="0" borderId="54" xfId="0" applyNumberFormat="1" applyFont="1" applyFill="1" applyBorder="1" applyAlignment="1" applyProtection="1">
      <alignment vertical="center" shrinkToFit="1"/>
      <protection locked="0"/>
    </xf>
    <xf numFmtId="0" fontId="5" fillId="0" borderId="56" xfId="0" applyNumberFormat="1" applyFont="1" applyFill="1" applyBorder="1" applyAlignment="1" applyProtection="1">
      <alignment vertical="center" shrinkToFit="1"/>
      <protection locked="0"/>
    </xf>
    <xf numFmtId="0" fontId="3" fillId="40" borderId="87" xfId="0" applyFont="1" applyFill="1" applyBorder="1" applyAlignment="1" applyProtection="1">
      <alignment horizontal="center" vertical="center" wrapText="1"/>
      <protection/>
    </xf>
    <xf numFmtId="0" fontId="3" fillId="41" borderId="88" xfId="0" applyFont="1" applyFill="1" applyBorder="1" applyAlignment="1" applyProtection="1">
      <alignment horizontal="center" vertical="center"/>
      <protection/>
    </xf>
    <xf numFmtId="0" fontId="3" fillId="41" borderId="89" xfId="0" applyFont="1" applyFill="1" applyBorder="1" applyAlignment="1" applyProtection="1">
      <alignment horizontal="center" vertical="center"/>
      <protection/>
    </xf>
    <xf numFmtId="0" fontId="3" fillId="41" borderId="33" xfId="0" applyFont="1" applyFill="1" applyBorder="1" applyAlignment="1" applyProtection="1">
      <alignment horizontal="center" vertical="center"/>
      <protection/>
    </xf>
    <xf numFmtId="0" fontId="3" fillId="41" borderId="0" xfId="0" applyFont="1" applyFill="1" applyBorder="1" applyAlignment="1" applyProtection="1">
      <alignment horizontal="center" vertical="center"/>
      <protection/>
    </xf>
    <xf numFmtId="0" fontId="3" fillId="41" borderId="34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34" xfId="0" applyFont="1" applyFill="1" applyBorder="1" applyAlignment="1" applyProtection="1">
      <alignment horizontal="center" vertical="center"/>
      <protection/>
    </xf>
    <xf numFmtId="170" fontId="4" fillId="34" borderId="63" xfId="0" applyNumberFormat="1" applyFont="1" applyFill="1" applyBorder="1" applyAlignment="1">
      <alignment vertical="center"/>
    </xf>
    <xf numFmtId="170" fontId="4" fillId="34" borderId="64" xfId="0" applyNumberFormat="1" applyFont="1" applyFill="1" applyBorder="1" applyAlignment="1">
      <alignment vertical="center"/>
    </xf>
    <xf numFmtId="164" fontId="3" fillId="34" borderId="81" xfId="0" applyNumberFormat="1" applyFont="1" applyFill="1" applyBorder="1" applyAlignment="1">
      <alignment horizontal="center" vertical="center"/>
    </xf>
    <xf numFmtId="164" fontId="3" fillId="34" borderId="82" xfId="0" applyNumberFormat="1" applyFont="1" applyFill="1" applyBorder="1" applyAlignment="1">
      <alignment horizontal="center" vertical="center"/>
    </xf>
    <xf numFmtId="0" fontId="3" fillId="34" borderId="90" xfId="0" applyFont="1" applyFill="1" applyBorder="1" applyAlignment="1" applyProtection="1">
      <alignment vertical="center"/>
      <protection/>
    </xf>
    <xf numFmtId="0" fontId="3" fillId="34" borderId="91" xfId="0" applyFont="1" applyFill="1" applyBorder="1" applyAlignment="1" applyProtection="1">
      <alignment vertical="center"/>
      <protection/>
    </xf>
    <xf numFmtId="165" fontId="0" fillId="34" borderId="92" xfId="0" applyNumberFormat="1" applyFont="1" applyFill="1" applyBorder="1" applyAlignment="1" applyProtection="1">
      <alignment horizontal="center" vertical="center"/>
      <protection/>
    </xf>
    <xf numFmtId="165" fontId="0" fillId="34" borderId="93" xfId="0" applyNumberFormat="1" applyFont="1" applyFill="1" applyBorder="1" applyAlignment="1" applyProtection="1">
      <alignment horizontal="center" vertical="center"/>
      <protection/>
    </xf>
    <xf numFmtId="0" fontId="0" fillId="0" borderId="94" xfId="0" applyFont="1" applyFill="1" applyBorder="1" applyAlignment="1" applyProtection="1">
      <alignment vertical="center"/>
      <protection locked="0"/>
    </xf>
    <xf numFmtId="0" fontId="0" fillId="0" borderId="95" xfId="0" applyFont="1" applyFill="1" applyBorder="1" applyAlignment="1" applyProtection="1">
      <alignment vertical="center"/>
      <protection locked="0"/>
    </xf>
    <xf numFmtId="0" fontId="4" fillId="0" borderId="96" xfId="0" applyFont="1" applyFill="1" applyBorder="1" applyAlignment="1" applyProtection="1">
      <alignment vertical="center" shrinkToFit="1"/>
      <protection locked="0"/>
    </xf>
    <xf numFmtId="169" fontId="4" fillId="0" borderId="97" xfId="0" applyNumberFormat="1" applyFont="1" applyFill="1" applyBorder="1" applyAlignment="1" applyProtection="1">
      <alignment vertical="center"/>
      <protection locked="0"/>
    </xf>
    <xf numFmtId="169" fontId="4" fillId="0" borderId="98" xfId="0" applyNumberFormat="1" applyFont="1" applyFill="1" applyBorder="1" applyAlignment="1" applyProtection="1">
      <alignment vertical="center"/>
      <protection locked="0"/>
    </xf>
    <xf numFmtId="169" fontId="4" fillId="0" borderId="99" xfId="0" applyNumberFormat="1" applyFont="1" applyFill="1" applyBorder="1" applyAlignment="1" applyProtection="1">
      <alignment vertical="center"/>
      <protection locked="0"/>
    </xf>
    <xf numFmtId="169" fontId="4" fillId="0" borderId="100" xfId="0" applyNumberFormat="1" applyFont="1" applyFill="1" applyBorder="1" applyAlignment="1" applyProtection="1">
      <alignment vertical="center"/>
      <protection locked="0"/>
    </xf>
    <xf numFmtId="0" fontId="4" fillId="0" borderId="99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170" fontId="4" fillId="34" borderId="92" xfId="0" applyNumberFormat="1" applyFont="1" applyFill="1" applyBorder="1" applyAlignment="1">
      <alignment vertical="center"/>
    </xf>
    <xf numFmtId="170" fontId="4" fillId="34" borderId="93" xfId="0" applyNumberFormat="1" applyFont="1" applyFill="1" applyBorder="1" applyAlignment="1">
      <alignment vertical="center"/>
    </xf>
    <xf numFmtId="170" fontId="4" fillId="34" borderId="101" xfId="0" applyNumberFormat="1" applyFont="1" applyFill="1" applyBorder="1" applyAlignment="1">
      <alignment vertical="center"/>
    </xf>
    <xf numFmtId="170" fontId="4" fillId="34" borderId="100" xfId="0" applyNumberFormat="1" applyFont="1" applyFill="1" applyBorder="1" applyAlignment="1">
      <alignment vertical="center"/>
    </xf>
    <xf numFmtId="0" fontId="4" fillId="0" borderId="99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 applyProtection="1">
      <alignment vertical="center" shrinkToFit="1"/>
      <protection locked="0"/>
    </xf>
    <xf numFmtId="170" fontId="4" fillId="0" borderId="101" xfId="0" applyNumberFormat="1" applyFont="1" applyFill="1" applyBorder="1" applyAlignment="1" applyProtection="1">
      <alignment vertical="center"/>
      <protection locked="0"/>
    </xf>
    <xf numFmtId="170" fontId="4" fillId="0" borderId="100" xfId="0" applyNumberFormat="1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102" xfId="0" applyFont="1" applyFill="1" applyBorder="1" applyAlignment="1" applyProtection="1">
      <alignment vertical="center"/>
      <protection locked="0"/>
    </xf>
    <xf numFmtId="170" fontId="4" fillId="0" borderId="103" xfId="0" applyNumberFormat="1" applyFont="1" applyFill="1" applyBorder="1" applyAlignment="1" applyProtection="1">
      <alignment vertical="center"/>
      <protection locked="0"/>
    </xf>
    <xf numFmtId="170" fontId="4" fillId="0" borderId="104" xfId="0" applyNumberFormat="1" applyFont="1" applyFill="1" applyBorder="1" applyAlignment="1" applyProtection="1">
      <alignment vertical="center"/>
      <protection locked="0"/>
    </xf>
    <xf numFmtId="0" fontId="0" fillId="34" borderId="105" xfId="0" applyFont="1" applyFill="1" applyBorder="1" applyAlignment="1" applyProtection="1">
      <alignment vertical="center"/>
      <protection/>
    </xf>
    <xf numFmtId="0" fontId="0" fillId="34" borderId="106" xfId="0" applyFont="1" applyFill="1" applyBorder="1" applyAlignment="1" applyProtection="1">
      <alignment vertical="center"/>
      <protection/>
    </xf>
    <xf numFmtId="164" fontId="3" fillId="34" borderId="107" xfId="0" applyNumberFormat="1" applyFont="1" applyFill="1" applyBorder="1" applyAlignment="1" applyProtection="1">
      <alignment vertical="center"/>
      <protection/>
    </xf>
    <xf numFmtId="164" fontId="3" fillId="34" borderId="108" xfId="0" applyNumberFormat="1" applyFont="1" applyFill="1" applyBorder="1" applyAlignment="1" applyProtection="1">
      <alignment vertical="center"/>
      <protection/>
    </xf>
    <xf numFmtId="165" fontId="0" fillId="34" borderId="109" xfId="0" applyNumberFormat="1" applyFont="1" applyFill="1" applyBorder="1" applyAlignment="1" applyProtection="1">
      <alignment vertical="center"/>
      <protection/>
    </xf>
    <xf numFmtId="165" fontId="0" fillId="34" borderId="34" xfId="0" applyNumberFormat="1" applyFont="1" applyFill="1" applyBorder="1" applyAlignment="1" applyProtection="1">
      <alignment vertical="center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0" fillId="34" borderId="90" xfId="0" applyFont="1" applyFill="1" applyBorder="1" applyAlignment="1" applyProtection="1">
      <alignment vertical="center"/>
      <protection/>
    </xf>
    <xf numFmtId="0" fontId="0" fillId="34" borderId="91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4" borderId="110" xfId="0" applyNumberFormat="1" applyFont="1" applyFill="1" applyBorder="1" applyAlignment="1" applyProtection="1">
      <alignment horizontal="center" vertical="center" wrapText="1"/>
      <protection/>
    </xf>
    <xf numFmtId="165" fontId="0" fillId="34" borderId="111" xfId="0" applyNumberFormat="1" applyFont="1" applyFill="1" applyBorder="1" applyAlignment="1" applyProtection="1">
      <alignment horizontal="center" vertical="center"/>
      <protection/>
    </xf>
    <xf numFmtId="165" fontId="0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3" fillId="34" borderId="112" xfId="0" applyFont="1" applyFill="1" applyBorder="1" applyAlignment="1" applyProtection="1">
      <alignment horizontal="center" vertical="center"/>
      <protection/>
    </xf>
    <xf numFmtId="171" fontId="3" fillId="34" borderId="24" xfId="0" applyNumberFormat="1" applyFont="1" applyFill="1" applyBorder="1" applyAlignment="1" applyProtection="1">
      <alignment horizontal="center" vertical="center"/>
      <protection/>
    </xf>
    <xf numFmtId="171" fontId="3" fillId="34" borderId="11" xfId="0" applyNumberFormat="1" applyFont="1" applyFill="1" applyBorder="1" applyAlignment="1" applyProtection="1">
      <alignment horizontal="center" vertical="center"/>
      <protection/>
    </xf>
    <xf numFmtId="171" fontId="3" fillId="34" borderId="63" xfId="0" applyNumberFormat="1" applyFont="1" applyFill="1" applyBorder="1" applyAlignment="1" applyProtection="1">
      <alignment horizontal="center" vertical="center" shrinkToFit="1"/>
      <protection/>
    </xf>
    <xf numFmtId="171" fontId="3" fillId="34" borderId="64" xfId="0" applyNumberFormat="1" applyFont="1" applyFill="1" applyBorder="1" applyAlignment="1" applyProtection="1">
      <alignment horizontal="center" vertical="center" shrinkToFit="1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102" xfId="0" applyFont="1" applyFill="1" applyBorder="1" applyAlignment="1" applyProtection="1">
      <alignment horizontal="center" vertical="center"/>
      <protection/>
    </xf>
    <xf numFmtId="171" fontId="3" fillId="34" borderId="63" xfId="0" applyNumberFormat="1" applyFont="1" applyFill="1" applyBorder="1" applyAlignment="1" applyProtection="1">
      <alignment horizontal="center" vertical="center"/>
      <protection/>
    </xf>
    <xf numFmtId="171" fontId="3" fillId="34" borderId="64" xfId="0" applyNumberFormat="1" applyFont="1" applyFill="1" applyBorder="1" applyAlignment="1" applyProtection="1">
      <alignment horizontal="center" vertical="center"/>
      <protection/>
    </xf>
    <xf numFmtId="171" fontId="0" fillId="34" borderId="11" xfId="0" applyNumberFormat="1" applyFont="1" applyFill="1" applyBorder="1" applyAlignment="1" applyProtection="1">
      <alignment horizontal="center" vertical="center"/>
      <protection/>
    </xf>
    <xf numFmtId="171" fontId="0" fillId="34" borderId="63" xfId="0" applyNumberFormat="1" applyFont="1" applyFill="1" applyBorder="1" applyAlignment="1" applyProtection="1">
      <alignment horizontal="center" vertical="center"/>
      <protection/>
    </xf>
    <xf numFmtId="171" fontId="0" fillId="34" borderId="64" xfId="0" applyNumberFormat="1" applyFont="1" applyFill="1" applyBorder="1" applyAlignment="1" applyProtection="1">
      <alignment horizontal="center" vertical="center"/>
      <protection/>
    </xf>
    <xf numFmtId="171" fontId="0" fillId="34" borderId="96" xfId="0" applyNumberFormat="1" applyFont="1" applyFill="1" applyBorder="1" applyAlignment="1" applyProtection="1">
      <alignment horizontal="center" vertical="center"/>
      <protection/>
    </xf>
    <xf numFmtId="171" fontId="0" fillId="34" borderId="81" xfId="0" applyNumberFormat="1" applyFont="1" applyFill="1" applyBorder="1" applyAlignment="1" applyProtection="1">
      <alignment horizontal="center" vertical="center"/>
      <protection/>
    </xf>
    <xf numFmtId="171" fontId="0" fillId="34" borderId="82" xfId="0" applyNumberFormat="1" applyFont="1" applyFill="1" applyBorder="1" applyAlignment="1" applyProtection="1">
      <alignment horizontal="center" vertical="center"/>
      <protection/>
    </xf>
    <xf numFmtId="0" fontId="0" fillId="34" borderId="45" xfId="0" applyFont="1" applyFill="1" applyBorder="1" applyAlignment="1">
      <alignment vertical="center"/>
    </xf>
    <xf numFmtId="0" fontId="0" fillId="34" borderId="113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11" xfId="0" applyFont="1" applyFill="1" applyBorder="1" applyAlignment="1" applyProtection="1">
      <alignment horizontal="center" vertical="center"/>
      <protection/>
    </xf>
    <xf numFmtId="0" fontId="3" fillId="36" borderId="42" xfId="0" applyFont="1" applyFill="1" applyBorder="1" applyAlignment="1" applyProtection="1">
      <alignment horizontal="left" vertical="center"/>
      <protection/>
    </xf>
    <xf numFmtId="0" fontId="3" fillId="36" borderId="114" xfId="0" applyFont="1" applyFill="1" applyBorder="1" applyAlignment="1" applyProtection="1">
      <alignment horizontal="left" vertical="center"/>
      <protection/>
    </xf>
    <xf numFmtId="164" fontId="3" fillId="36" borderId="11" xfId="0" applyNumberFormat="1" applyFont="1" applyFill="1" applyBorder="1" applyAlignment="1" applyProtection="1">
      <alignment vertical="center"/>
      <protection/>
    </xf>
    <xf numFmtId="0" fontId="5" fillId="36" borderId="81" xfId="0" applyFont="1" applyFill="1" applyBorder="1" applyAlignment="1" applyProtection="1">
      <alignment vertical="center" wrapText="1"/>
      <protection/>
    </xf>
    <xf numFmtId="0" fontId="3" fillId="36" borderId="43" xfId="0" applyFont="1" applyFill="1" applyBorder="1" applyAlignment="1" applyProtection="1">
      <alignment horizontal="left" vertical="center"/>
      <protection/>
    </xf>
    <xf numFmtId="0" fontId="3" fillId="36" borderId="115" xfId="0" applyFont="1" applyFill="1" applyBorder="1" applyAlignment="1" applyProtection="1">
      <alignment horizontal="left" vertical="center"/>
      <protection/>
    </xf>
    <xf numFmtId="164" fontId="3" fillId="36" borderId="11" xfId="0" applyNumberFormat="1" applyFont="1" applyFill="1" applyBorder="1" applyAlignment="1" applyProtection="1">
      <alignment vertical="center" shrinkToFit="1"/>
      <protection/>
    </xf>
    <xf numFmtId="164" fontId="0" fillId="34" borderId="11" xfId="0" applyNumberFormat="1" applyFont="1" applyFill="1" applyBorder="1" applyAlignment="1" applyProtection="1">
      <alignment vertical="center" shrinkToFit="1"/>
      <protection/>
    </xf>
    <xf numFmtId="164" fontId="0" fillId="34" borderId="11" xfId="0" applyNumberFormat="1" applyFont="1" applyFill="1" applyBorder="1" applyAlignment="1" applyProtection="1">
      <alignment vertical="center"/>
      <protection/>
    </xf>
    <xf numFmtId="164" fontId="3" fillId="36" borderId="96" xfId="0" applyNumberFormat="1" applyFont="1" applyFill="1" applyBorder="1" applyAlignment="1" applyProtection="1">
      <alignment vertical="center" shrinkToFit="1"/>
      <protection/>
    </xf>
    <xf numFmtId="0" fontId="5" fillId="34" borderId="33" xfId="0" applyFont="1" applyFill="1" applyBorder="1" applyAlignment="1" applyProtection="1">
      <alignment vertical="center"/>
      <protection/>
    </xf>
    <xf numFmtId="0" fontId="5" fillId="34" borderId="65" xfId="0" applyFont="1" applyFill="1" applyBorder="1" applyAlignment="1" applyProtection="1">
      <alignment vertical="center"/>
      <protection/>
    </xf>
    <xf numFmtId="172" fontId="5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5" fillId="34" borderId="36" xfId="0" applyNumberFormat="1" applyFont="1" applyFill="1" applyBorder="1" applyAlignment="1" applyProtection="1">
      <alignment vertical="center" wrapText="1"/>
      <protection/>
    </xf>
    <xf numFmtId="0" fontId="5" fillId="34" borderId="35" xfId="0" applyFont="1" applyFill="1" applyBorder="1" applyAlignment="1" applyProtection="1">
      <alignment vertical="center" wrapText="1"/>
      <protection/>
    </xf>
    <xf numFmtId="0" fontId="5" fillId="34" borderId="116" xfId="0" applyFont="1" applyFill="1" applyBorder="1" applyAlignment="1" applyProtection="1">
      <alignment vertical="center" wrapText="1"/>
      <protection/>
    </xf>
    <xf numFmtId="172" fontId="5" fillId="34" borderId="36" xfId="0" applyNumberFormat="1" applyFont="1" applyFill="1" applyBorder="1" applyAlignment="1" applyProtection="1">
      <alignment vertical="center"/>
      <protection/>
    </xf>
    <xf numFmtId="0" fontId="3" fillId="34" borderId="60" xfId="0" applyFont="1" applyFill="1" applyBorder="1" applyAlignment="1">
      <alignment vertical="center" wrapText="1"/>
    </xf>
    <xf numFmtId="0" fontId="3" fillId="34" borderId="61" xfId="0" applyFont="1" applyFill="1" applyBorder="1" applyAlignment="1">
      <alignment vertical="center" wrapText="1"/>
    </xf>
    <xf numFmtId="0" fontId="3" fillId="34" borderId="62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36" xfId="0" applyFont="1" applyFill="1" applyBorder="1" applyAlignment="1" applyProtection="1">
      <alignment vertical="center" wrapText="1"/>
      <protection/>
    </xf>
    <xf numFmtId="0" fontId="5" fillId="34" borderId="87" xfId="0" applyFont="1" applyFill="1" applyBorder="1" applyAlignment="1" applyProtection="1">
      <alignment horizontal="center" vertical="center" wrapText="1"/>
      <protection/>
    </xf>
    <xf numFmtId="0" fontId="5" fillId="34" borderId="88" xfId="0" applyFont="1" applyFill="1" applyBorder="1" applyAlignment="1" applyProtection="1">
      <alignment horizontal="center" vertical="center" wrapText="1"/>
      <protection/>
    </xf>
    <xf numFmtId="0" fontId="5" fillId="34" borderId="89" xfId="0" applyFont="1" applyFill="1" applyBorder="1" applyAlignment="1" applyProtection="1">
      <alignment horizontal="center" vertical="center" wrapText="1"/>
      <protection/>
    </xf>
    <xf numFmtId="0" fontId="0" fillId="34" borderId="3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2" fontId="2" fillId="34" borderId="33" xfId="0" applyNumberFormat="1" applyFont="1" applyFill="1" applyBorder="1" applyAlignment="1" applyProtection="1">
      <alignment horizontal="left" vertical="center" wrapText="1"/>
      <protection/>
    </xf>
    <xf numFmtId="2" fontId="2" fillId="34" borderId="0" xfId="0" applyNumberFormat="1" applyFont="1" applyFill="1" applyBorder="1" applyAlignment="1" applyProtection="1">
      <alignment horizontal="left" vertical="center" wrapText="1"/>
      <protection/>
    </xf>
    <xf numFmtId="2" fontId="2" fillId="34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38" borderId="3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34" borderId="33" xfId="0" applyNumberFormat="1" applyFont="1" applyFill="1" applyBorder="1" applyAlignment="1" applyProtection="1">
      <alignment horizontal="left" vertical="center" wrapText="1"/>
      <protection/>
    </xf>
    <xf numFmtId="49" fontId="0" fillId="34" borderId="0" xfId="0" applyNumberFormat="1" applyFont="1" applyFill="1" applyBorder="1" applyAlignment="1" applyProtection="1">
      <alignment horizontal="left" vertical="center" wrapText="1"/>
      <protection/>
    </xf>
    <xf numFmtId="49" fontId="0" fillId="34" borderId="34" xfId="0" applyNumberFormat="1" applyFont="1" applyFill="1" applyBorder="1" applyAlignment="1" applyProtection="1">
      <alignment horizontal="left" vertical="center" wrapText="1"/>
      <protection/>
    </xf>
    <xf numFmtId="0" fontId="9" fillId="34" borderId="33" xfId="0" applyNumberFormat="1" applyFont="1" applyFill="1" applyBorder="1" applyAlignment="1" applyProtection="1">
      <alignment horizontal="left" vertical="center" wrapText="1"/>
      <protection/>
    </xf>
    <xf numFmtId="0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9" fillId="34" borderId="34" xfId="0" applyNumberFormat="1" applyFont="1" applyFill="1" applyBorder="1" applyAlignment="1" applyProtection="1">
      <alignment horizontal="left" vertical="center" wrapText="1"/>
      <protection/>
    </xf>
    <xf numFmtId="0" fontId="0" fillId="34" borderId="33" xfId="0" applyNumberFormat="1" applyFill="1" applyBorder="1" applyAlignment="1" applyProtection="1">
      <alignment horizontal="left" vertical="center" wrapText="1"/>
      <protection/>
    </xf>
    <xf numFmtId="0" fontId="0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34" borderId="34" xfId="0" applyNumberFormat="1" applyFont="1" applyFill="1" applyBorder="1" applyAlignment="1" applyProtection="1">
      <alignment horizontal="left" vertical="center" wrapText="1"/>
      <protection/>
    </xf>
    <xf numFmtId="49" fontId="2" fillId="34" borderId="33" xfId="0" applyNumberFormat="1" applyFont="1" applyFill="1" applyBorder="1" applyAlignment="1" applyProtection="1">
      <alignment horizontal="left" vertical="center" wrapText="1"/>
      <protection/>
    </xf>
    <xf numFmtId="49" fontId="2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34" borderId="34" xfId="0" applyNumberFormat="1" applyFont="1" applyFill="1" applyBorder="1" applyAlignment="1" applyProtection="1">
      <alignment horizontal="left" vertical="center" wrapText="1"/>
      <protection/>
    </xf>
    <xf numFmtId="49" fontId="0" fillId="34" borderId="33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34" borderId="35" xfId="0" applyNumberFormat="1" applyFont="1" applyFill="1" applyBorder="1" applyAlignment="1" applyProtection="1">
      <alignment horizontal="left" vertical="center" wrapText="1"/>
      <protection/>
    </xf>
    <xf numFmtId="49" fontId="0" fillId="34" borderId="36" xfId="0" applyNumberFormat="1" applyFont="1" applyFill="1" applyBorder="1" applyAlignment="1" applyProtection="1">
      <alignment horizontal="left" vertical="center" wrapText="1"/>
      <protection/>
    </xf>
    <xf numFmtId="49" fontId="0" fillId="34" borderId="37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34" borderId="0" xfId="0" applyNumberFormat="1" applyFont="1" applyFill="1" applyBorder="1" applyAlignment="1" applyProtection="1">
      <alignment horizontal="left" vertical="center" wrapText="1"/>
      <protection/>
    </xf>
    <xf numFmtId="2" fontId="0" fillId="34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84"/>
  <sheetViews>
    <sheetView tabSelected="1" view="pageBreakPreview" zoomScaleSheetLayoutView="100" zoomScalePageLayoutView="0" workbookViewId="0" topLeftCell="A55">
      <selection activeCell="A77" sqref="A77:I79"/>
    </sheetView>
  </sheetViews>
  <sheetFormatPr defaultColWidth="9.00390625" defaultRowHeight="13.5" customHeight="1"/>
  <cols>
    <col min="1" max="1" width="9.375" style="1" customWidth="1"/>
    <col min="2" max="3" width="9.00390625" style="1" customWidth="1"/>
    <col min="4" max="5" width="10.375" style="1" customWidth="1"/>
    <col min="6" max="6" width="9.50390625" style="1" customWidth="1"/>
    <col min="7" max="7" width="11.625" style="1" customWidth="1"/>
    <col min="8" max="8" width="9.00390625" style="1" customWidth="1"/>
    <col min="9" max="9" width="8.75390625" style="1" customWidth="1"/>
    <col min="10" max="16384" width="9.00390625" style="1" customWidth="1"/>
  </cols>
  <sheetData>
    <row r="1" spans="1:9" ht="38.2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6"/>
    </row>
    <row r="2" spans="1:9" ht="13.5" customHeight="1">
      <c r="A2" s="167" t="s">
        <v>297</v>
      </c>
      <c r="B2" s="168"/>
      <c r="C2" s="168"/>
      <c r="D2" s="168"/>
      <c r="E2" s="168"/>
      <c r="F2" s="168"/>
      <c r="G2" s="168"/>
      <c r="H2" s="168"/>
      <c r="I2" s="169"/>
    </row>
    <row r="3" spans="1:9" ht="13.5" customHeight="1">
      <c r="A3" s="167"/>
      <c r="B3" s="168"/>
      <c r="C3" s="168"/>
      <c r="D3" s="168"/>
      <c r="E3" s="168"/>
      <c r="F3" s="168"/>
      <c r="G3" s="168"/>
      <c r="H3" s="168"/>
      <c r="I3" s="169"/>
    </row>
    <row r="4" spans="1:9" ht="21.75" customHeight="1">
      <c r="A4" s="167"/>
      <c r="B4" s="168"/>
      <c r="C4" s="168"/>
      <c r="D4" s="168"/>
      <c r="E4" s="168"/>
      <c r="F4" s="168"/>
      <c r="G4" s="168"/>
      <c r="H4" s="168"/>
      <c r="I4" s="169"/>
    </row>
    <row r="5" spans="1:9" ht="21" customHeight="1">
      <c r="A5" s="170" t="s">
        <v>315</v>
      </c>
      <c r="B5" s="171"/>
      <c r="C5" s="171"/>
      <c r="D5" s="171"/>
      <c r="E5" s="171"/>
      <c r="F5" s="171"/>
      <c r="G5" s="171"/>
      <c r="H5" s="171"/>
      <c r="I5" s="172"/>
    </row>
    <row r="6" spans="1:9" ht="13.5" customHeight="1">
      <c r="A6" s="92"/>
      <c r="B6" s="2"/>
      <c r="C6" s="2"/>
      <c r="D6" s="2"/>
      <c r="E6" s="2"/>
      <c r="F6" s="2"/>
      <c r="G6" s="2"/>
      <c r="H6" s="2"/>
      <c r="I6" s="93"/>
    </row>
    <row r="7" spans="1:9" ht="13.5" customHeight="1">
      <c r="A7" s="94" t="s">
        <v>1</v>
      </c>
      <c r="B7" s="2"/>
      <c r="C7" s="2"/>
      <c r="D7" s="173"/>
      <c r="E7" s="173"/>
      <c r="F7" s="173"/>
      <c r="G7" s="173"/>
      <c r="H7" s="173"/>
      <c r="I7" s="174"/>
    </row>
    <row r="8" spans="1:9" ht="13.5" customHeight="1">
      <c r="A8" s="92" t="s">
        <v>2</v>
      </c>
      <c r="B8" s="2"/>
      <c r="C8" s="2"/>
      <c r="D8" s="145"/>
      <c r="E8" s="145"/>
      <c r="F8" s="145"/>
      <c r="G8" s="2"/>
      <c r="H8" s="2"/>
      <c r="I8" s="93"/>
    </row>
    <row r="9" spans="1:9" ht="13.5" customHeight="1">
      <c r="A9" s="92" t="s">
        <v>3</v>
      </c>
      <c r="B9" s="161"/>
      <c r="C9" s="161"/>
      <c r="D9" s="18"/>
      <c r="E9" s="77"/>
      <c r="F9" s="2"/>
      <c r="G9" s="2"/>
      <c r="H9" s="2"/>
      <c r="I9" s="93"/>
    </row>
    <row r="10" spans="1:9" ht="13.5" customHeight="1">
      <c r="A10" s="92" t="s">
        <v>4</v>
      </c>
      <c r="B10" s="161"/>
      <c r="C10" s="161"/>
      <c r="D10" s="80"/>
      <c r="E10" s="78" t="s">
        <v>272</v>
      </c>
      <c r="F10" s="80" t="s">
        <v>274</v>
      </c>
      <c r="G10" s="162"/>
      <c r="H10" s="163"/>
      <c r="I10" s="95"/>
    </row>
    <row r="11" spans="1:9" ht="13.5" customHeight="1">
      <c r="A11" s="92"/>
      <c r="B11" s="2"/>
      <c r="C11" s="2"/>
      <c r="D11" s="2"/>
      <c r="E11" s="79"/>
      <c r="F11" s="79" t="s">
        <v>273</v>
      </c>
      <c r="G11" s="175"/>
      <c r="H11" s="163"/>
      <c r="I11" s="95"/>
    </row>
    <row r="12" spans="1:9" ht="13.5" customHeight="1">
      <c r="A12" s="94" t="s">
        <v>5</v>
      </c>
      <c r="B12" s="2"/>
      <c r="C12" s="2"/>
      <c r="D12" s="2"/>
      <c r="E12" s="2"/>
      <c r="F12" s="2"/>
      <c r="G12" s="2"/>
      <c r="H12" s="2"/>
      <c r="I12" s="93"/>
    </row>
    <row r="13" spans="1:9" ht="13.5" customHeight="1">
      <c r="A13" s="92" t="s">
        <v>6</v>
      </c>
      <c r="B13" s="2"/>
      <c r="C13" s="2"/>
      <c r="D13" s="145"/>
      <c r="E13" s="145"/>
      <c r="F13" s="145"/>
      <c r="G13" s="145"/>
      <c r="H13" s="145"/>
      <c r="I13" s="93"/>
    </row>
    <row r="14" spans="1:9" ht="13.5" customHeight="1">
      <c r="A14" s="92" t="s">
        <v>7</v>
      </c>
      <c r="B14" s="2"/>
      <c r="C14" s="145"/>
      <c r="D14" s="145"/>
      <c r="E14" s="145"/>
      <c r="F14" s="3" t="s">
        <v>8</v>
      </c>
      <c r="G14" s="4"/>
      <c r="H14" s="2"/>
      <c r="I14" s="93"/>
    </row>
    <row r="15" spans="1:9" ht="13.5" customHeight="1">
      <c r="A15" s="92" t="s">
        <v>9</v>
      </c>
      <c r="B15" s="2"/>
      <c r="C15" s="176"/>
      <c r="D15" s="176"/>
      <c r="E15" s="5"/>
      <c r="F15" s="2" t="s">
        <v>10</v>
      </c>
      <c r="G15" s="141" t="e">
        <f>VLOOKUP(C15,číselník,2)</f>
        <v>#N/A</v>
      </c>
      <c r="H15" s="2"/>
      <c r="I15" s="93"/>
    </row>
    <row r="16" spans="1:9" s="6" customFormat="1" ht="13.5" customHeight="1">
      <c r="A16" s="92" t="s">
        <v>11</v>
      </c>
      <c r="B16" s="2"/>
      <c r="C16" s="81" t="e">
        <f>VLOOKUP(C15,číselník,3)</f>
        <v>#N/A</v>
      </c>
      <c r="D16" s="2"/>
      <c r="E16" s="2"/>
      <c r="F16" s="2" t="s">
        <v>12</v>
      </c>
      <c r="G16" s="141" t="e">
        <f>VLOOKUP(C15,číselník,4)</f>
        <v>#N/A</v>
      </c>
      <c r="H16" s="2"/>
      <c r="I16" s="93"/>
    </row>
    <row r="17" spans="1:9" ht="13.5" customHeight="1">
      <c r="A17" s="96"/>
      <c r="B17" s="2"/>
      <c r="C17" s="2"/>
      <c r="D17" s="2"/>
      <c r="E17" s="2"/>
      <c r="F17" s="2"/>
      <c r="G17" s="2"/>
      <c r="H17" s="2"/>
      <c r="I17" s="93"/>
    </row>
    <row r="18" spans="1:9" ht="13.5" customHeight="1">
      <c r="A18" s="94" t="s">
        <v>13</v>
      </c>
      <c r="B18" s="2"/>
      <c r="C18" s="2"/>
      <c r="D18" s="2"/>
      <c r="E18" s="2"/>
      <c r="F18" s="2"/>
      <c r="G18" s="2"/>
      <c r="H18" s="2"/>
      <c r="I18" s="93"/>
    </row>
    <row r="19" spans="1:9" ht="13.5" customHeight="1">
      <c r="A19" s="92" t="s">
        <v>14</v>
      </c>
      <c r="B19" s="2"/>
      <c r="C19" s="176"/>
      <c r="D19" s="176"/>
      <c r="E19" s="145"/>
      <c r="F19" s="145"/>
      <c r="G19" s="145"/>
      <c r="H19" s="145"/>
      <c r="I19" s="93"/>
    </row>
    <row r="20" spans="1:9" ht="13.5" customHeight="1">
      <c r="A20" s="92" t="s">
        <v>15</v>
      </c>
      <c r="B20" s="2"/>
      <c r="C20" s="145"/>
      <c r="D20" s="145"/>
      <c r="E20" s="145"/>
      <c r="F20" s="3" t="s">
        <v>16</v>
      </c>
      <c r="G20" s="177"/>
      <c r="H20" s="177"/>
      <c r="I20" s="93"/>
    </row>
    <row r="21" spans="1:9" ht="13.5" customHeight="1">
      <c r="A21" s="92"/>
      <c r="B21" s="2"/>
      <c r="C21" s="2"/>
      <c r="D21" s="2"/>
      <c r="E21" s="2"/>
      <c r="F21" s="2"/>
      <c r="G21" s="2"/>
      <c r="H21" s="2"/>
      <c r="I21" s="93"/>
    </row>
    <row r="22" spans="1:9" ht="13.5" customHeight="1">
      <c r="A22" s="92" t="s">
        <v>17</v>
      </c>
      <c r="B22" s="7"/>
      <c r="C22" s="7"/>
      <c r="D22" s="7"/>
      <c r="E22" s="177"/>
      <c r="F22" s="177"/>
      <c r="G22" s="177"/>
      <c r="H22" s="2"/>
      <c r="I22" s="93"/>
    </row>
    <row r="23" spans="1:9" ht="13.5" customHeight="1">
      <c r="A23" s="92"/>
      <c r="B23" s="2"/>
      <c r="C23" s="2"/>
      <c r="D23" s="7"/>
      <c r="E23" s="7"/>
      <c r="F23" s="7"/>
      <c r="G23" s="7"/>
      <c r="H23" s="7"/>
      <c r="I23" s="97"/>
    </row>
    <row r="24" spans="1:9" ht="13.5" customHeight="1">
      <c r="A24" s="178" t="s">
        <v>18</v>
      </c>
      <c r="B24" s="179"/>
      <c r="C24" s="147"/>
      <c r="D24" s="147"/>
      <c r="E24" s="180" t="s">
        <v>19</v>
      </c>
      <c r="F24" s="180"/>
      <c r="G24" s="161"/>
      <c r="H24" s="161"/>
      <c r="I24" s="93"/>
    </row>
    <row r="25" spans="1:9" ht="13.5" customHeight="1">
      <c r="A25" s="92"/>
      <c r="B25" s="2"/>
      <c r="C25" s="2"/>
      <c r="D25" s="2"/>
      <c r="E25" s="180"/>
      <c r="F25" s="180"/>
      <c r="G25" s="9"/>
      <c r="H25" s="2"/>
      <c r="I25" s="93"/>
    </row>
    <row r="26" spans="1:9" ht="13.5" customHeight="1">
      <c r="A26" s="92"/>
      <c r="B26" s="2"/>
      <c r="C26" s="7"/>
      <c r="D26" s="7"/>
      <c r="E26" s="7"/>
      <c r="F26" s="7"/>
      <c r="G26" s="7"/>
      <c r="H26" s="7"/>
      <c r="I26" s="93"/>
    </row>
    <row r="27" spans="1:9" ht="13.5" customHeight="1">
      <c r="A27" s="110" t="s">
        <v>308</v>
      </c>
      <c r="B27" s="2"/>
      <c r="C27" s="7"/>
      <c r="D27" s="181"/>
      <c r="E27" s="181"/>
      <c r="F27" s="181"/>
      <c r="G27" s="181"/>
      <c r="H27" s="181"/>
      <c r="I27" s="93"/>
    </row>
    <row r="28" spans="1:9" ht="13.5" customHeight="1">
      <c r="A28" s="92"/>
      <c r="B28" s="7"/>
      <c r="C28" s="7"/>
      <c r="D28" s="181"/>
      <c r="E28" s="181"/>
      <c r="F28" s="181"/>
      <c r="G28" s="181"/>
      <c r="H28" s="181"/>
      <c r="I28" s="97"/>
    </row>
    <row r="29" spans="1:9" ht="13.5" customHeight="1">
      <c r="A29" s="98" t="s">
        <v>20</v>
      </c>
      <c r="B29" s="2"/>
      <c r="C29" s="2"/>
      <c r="D29" s="2"/>
      <c r="E29" s="2"/>
      <c r="F29" s="2"/>
      <c r="G29" s="2"/>
      <c r="H29" s="2"/>
      <c r="I29" s="93"/>
    </row>
    <row r="30" spans="1:9" ht="13.5" customHeight="1">
      <c r="A30" s="94" t="s">
        <v>21</v>
      </c>
      <c r="B30" s="2"/>
      <c r="C30" s="182"/>
      <c r="D30" s="182"/>
      <c r="E30" s="182"/>
      <c r="F30" s="182"/>
      <c r="G30" s="182"/>
      <c r="H30" s="182"/>
      <c r="I30" s="93"/>
    </row>
    <row r="31" spans="1:9" ht="13.5" customHeight="1">
      <c r="A31" s="92"/>
      <c r="B31" s="2"/>
      <c r="C31" s="182"/>
      <c r="D31" s="182"/>
      <c r="E31" s="182"/>
      <c r="F31" s="182"/>
      <c r="G31" s="182"/>
      <c r="H31" s="182"/>
      <c r="I31" s="93"/>
    </row>
    <row r="32" spans="1:9" ht="13.5" customHeight="1">
      <c r="A32" s="99" t="s">
        <v>22</v>
      </c>
      <c r="B32" s="2"/>
      <c r="C32" s="2"/>
      <c r="D32" s="2"/>
      <c r="E32" s="183"/>
      <c r="F32" s="183"/>
      <c r="G32" s="183"/>
      <c r="H32" s="183"/>
      <c r="I32" s="93"/>
    </row>
    <row r="33" spans="1:9" ht="13.5" customHeight="1">
      <c r="A33" s="92"/>
      <c r="B33" s="2"/>
      <c r="C33" s="2"/>
      <c r="D33" s="2"/>
      <c r="E33" s="2"/>
      <c r="F33" s="2"/>
      <c r="G33" s="2"/>
      <c r="H33" s="2"/>
      <c r="I33" s="93"/>
    </row>
    <row r="34" spans="1:9" ht="13.5" customHeight="1">
      <c r="A34" s="100" t="s">
        <v>23</v>
      </c>
      <c r="B34" s="7"/>
      <c r="C34" s="7"/>
      <c r="D34" s="7"/>
      <c r="E34" s="7"/>
      <c r="F34" s="7"/>
      <c r="G34" s="7"/>
      <c r="H34" s="7"/>
      <c r="I34" s="93"/>
    </row>
    <row r="35" spans="1:9" ht="13.5" customHeight="1">
      <c r="A35" s="184"/>
      <c r="B35" s="185"/>
      <c r="C35" s="185"/>
      <c r="D35" s="185"/>
      <c r="E35" s="185"/>
      <c r="F35" s="185"/>
      <c r="G35" s="185"/>
      <c r="H35" s="185"/>
      <c r="I35" s="186"/>
    </row>
    <row r="36" spans="1:9" ht="13.5" customHeight="1">
      <c r="A36" s="184"/>
      <c r="B36" s="185"/>
      <c r="C36" s="185"/>
      <c r="D36" s="185"/>
      <c r="E36" s="185"/>
      <c r="F36" s="185"/>
      <c r="G36" s="185"/>
      <c r="H36" s="185"/>
      <c r="I36" s="186"/>
    </row>
    <row r="37" spans="1:9" ht="13.5" customHeight="1">
      <c r="A37" s="184"/>
      <c r="B37" s="185"/>
      <c r="C37" s="185"/>
      <c r="D37" s="185"/>
      <c r="E37" s="185"/>
      <c r="F37" s="185"/>
      <c r="G37" s="185"/>
      <c r="H37" s="185"/>
      <c r="I37" s="186"/>
    </row>
    <row r="38" spans="1:9" ht="13.5" customHeight="1">
      <c r="A38" s="184"/>
      <c r="B38" s="185"/>
      <c r="C38" s="185"/>
      <c r="D38" s="185"/>
      <c r="E38" s="185"/>
      <c r="F38" s="185"/>
      <c r="G38" s="185"/>
      <c r="H38" s="185"/>
      <c r="I38" s="186"/>
    </row>
    <row r="39" spans="1:9" ht="13.5" customHeight="1">
      <c r="A39" s="184"/>
      <c r="B39" s="185"/>
      <c r="C39" s="185"/>
      <c r="D39" s="185"/>
      <c r="E39" s="185"/>
      <c r="F39" s="185"/>
      <c r="G39" s="185"/>
      <c r="H39" s="185"/>
      <c r="I39" s="186"/>
    </row>
    <row r="40" spans="1:9" ht="13.5" customHeight="1">
      <c r="A40" s="184"/>
      <c r="B40" s="185"/>
      <c r="C40" s="185"/>
      <c r="D40" s="185"/>
      <c r="E40" s="185"/>
      <c r="F40" s="185"/>
      <c r="G40" s="185"/>
      <c r="H40" s="185"/>
      <c r="I40" s="186"/>
    </row>
    <row r="41" spans="1:9" ht="13.5" customHeight="1">
      <c r="A41" s="92"/>
      <c r="B41" s="2"/>
      <c r="C41" s="2"/>
      <c r="D41" s="2"/>
      <c r="E41" s="2"/>
      <c r="F41" s="2"/>
      <c r="G41" s="2"/>
      <c r="H41" s="2"/>
      <c r="I41" s="93"/>
    </row>
    <row r="42" spans="1:9" ht="13.5" customHeight="1">
      <c r="A42" s="92" t="s">
        <v>24</v>
      </c>
      <c r="B42" s="7"/>
      <c r="C42" s="187"/>
      <c r="D42" s="187"/>
      <c r="E42" s="188" t="s">
        <v>25</v>
      </c>
      <c r="F42" s="188"/>
      <c r="G42" s="189"/>
      <c r="H42" s="189"/>
      <c r="I42" s="190"/>
    </row>
    <row r="43" spans="1:9" ht="13.5" customHeight="1">
      <c r="A43" s="92"/>
      <c r="B43" s="2"/>
      <c r="C43" s="2"/>
      <c r="D43" s="2"/>
      <c r="E43" s="2"/>
      <c r="F43" s="2"/>
      <c r="G43" s="2"/>
      <c r="H43" s="2"/>
      <c r="I43" s="93"/>
    </row>
    <row r="44" spans="1:9" ht="16.5" customHeight="1">
      <c r="A44" s="101" t="s">
        <v>26</v>
      </c>
      <c r="B44" s="2"/>
      <c r="C44" s="2"/>
      <c r="D44" s="2"/>
      <c r="E44" s="2"/>
      <c r="F44" s="191">
        <f>D196</f>
        <v>0</v>
      </c>
      <c r="G44" s="191"/>
      <c r="H44" s="192" t="s">
        <v>27</v>
      </c>
      <c r="I44" s="193"/>
    </row>
    <row r="45" spans="1:9" ht="18" customHeight="1">
      <c r="A45" s="101" t="s">
        <v>270</v>
      </c>
      <c r="B45" s="2"/>
      <c r="C45" s="7"/>
      <c r="D45" s="7"/>
      <c r="E45" s="7"/>
      <c r="F45" s="191">
        <f>D200</f>
        <v>0</v>
      </c>
      <c r="G45" s="191"/>
      <c r="H45" s="192"/>
      <c r="I45" s="193"/>
    </row>
    <row r="46" spans="1:9" ht="13.5" customHeight="1">
      <c r="A46" s="92"/>
      <c r="B46" s="2"/>
      <c r="C46" s="2"/>
      <c r="D46" s="7"/>
      <c r="E46" s="7"/>
      <c r="F46" s="7"/>
      <c r="G46" s="2"/>
      <c r="H46" s="2"/>
      <c r="I46" s="93"/>
    </row>
    <row r="47" spans="1:9" ht="13.5" customHeight="1">
      <c r="A47" s="94" t="s">
        <v>28</v>
      </c>
      <c r="B47" s="2"/>
      <c r="C47" s="2"/>
      <c r="D47" s="2"/>
      <c r="E47" s="194"/>
      <c r="F47" s="194"/>
      <c r="G47" s="194"/>
      <c r="H47" s="194"/>
      <c r="I47" s="93"/>
    </row>
    <row r="48" spans="1:9" ht="13.5" customHeight="1">
      <c r="A48" s="92" t="s">
        <v>29</v>
      </c>
      <c r="B48" s="145"/>
      <c r="C48" s="145"/>
      <c r="D48" s="145"/>
      <c r="E48" s="2" t="s">
        <v>30</v>
      </c>
      <c r="F48" s="177"/>
      <c r="G48" s="177"/>
      <c r="H48" s="2"/>
      <c r="I48" s="93"/>
    </row>
    <row r="49" spans="1:9" ht="13.5" customHeight="1" thickBot="1">
      <c r="A49" s="102"/>
      <c r="B49" s="103"/>
      <c r="C49" s="103"/>
      <c r="D49" s="103"/>
      <c r="E49" s="103"/>
      <c r="F49" s="103"/>
      <c r="G49" s="103"/>
      <c r="H49" s="103"/>
      <c r="I49" s="104"/>
    </row>
    <row r="50" spans="1:9" ht="15" customHeight="1" thickBot="1">
      <c r="A50" s="195" t="s">
        <v>31</v>
      </c>
      <c r="B50" s="196"/>
      <c r="C50" s="196"/>
      <c r="D50" s="196"/>
      <c r="E50" s="196"/>
      <c r="F50" s="196"/>
      <c r="G50" s="196"/>
      <c r="H50" s="196"/>
      <c r="I50" s="197"/>
    </row>
    <row r="51" spans="1:9" ht="21" customHeight="1">
      <c r="A51" s="198"/>
      <c r="B51" s="199"/>
      <c r="C51" s="199"/>
      <c r="D51" s="199"/>
      <c r="E51" s="199"/>
      <c r="F51" s="199"/>
      <c r="G51" s="199"/>
      <c r="H51" s="199"/>
      <c r="I51" s="200"/>
    </row>
    <row r="52" spans="1:9" ht="13.5" customHeight="1">
      <c r="A52" s="100"/>
      <c r="B52" s="2"/>
      <c r="C52" s="2"/>
      <c r="D52" s="2"/>
      <c r="E52" s="2"/>
      <c r="F52" s="2"/>
      <c r="G52" s="2"/>
      <c r="H52" s="2"/>
      <c r="I52" s="93"/>
    </row>
    <row r="53" spans="1:9" ht="13.5" customHeight="1">
      <c r="A53" s="105" t="s">
        <v>32</v>
      </c>
      <c r="B53" s="7"/>
      <c r="C53" s="187"/>
      <c r="D53" s="187"/>
      <c r="E53" s="7"/>
      <c r="F53" s="7" t="s">
        <v>33</v>
      </c>
      <c r="G53" s="7"/>
      <c r="H53" s="10"/>
      <c r="I53" s="97"/>
    </row>
    <row r="54" spans="1:9" ht="13.5" customHeight="1">
      <c r="A54" s="100"/>
      <c r="B54" s="7"/>
      <c r="C54" s="7"/>
      <c r="D54" s="7"/>
      <c r="E54" s="7"/>
      <c r="F54" s="7"/>
      <c r="G54" s="7"/>
      <c r="H54" s="7"/>
      <c r="I54" s="97"/>
    </row>
    <row r="55" spans="1:9" ht="13.5" customHeight="1">
      <c r="A55" s="100" t="s">
        <v>34</v>
      </c>
      <c r="B55" s="7"/>
      <c r="C55" s="7"/>
      <c r="D55" s="7"/>
      <c r="E55" s="7"/>
      <c r="F55" s="12"/>
      <c r="G55" s="7"/>
      <c r="H55" s="7"/>
      <c r="I55" s="97"/>
    </row>
    <row r="56" spans="1:9" ht="13.5" customHeight="1">
      <c r="A56" s="100" t="s">
        <v>35</v>
      </c>
      <c r="B56" s="7"/>
      <c r="C56" s="7"/>
      <c r="D56" s="7"/>
      <c r="E56" s="7"/>
      <c r="F56" s="12"/>
      <c r="G56" s="7"/>
      <c r="H56" s="7"/>
      <c r="I56" s="97"/>
    </row>
    <row r="57" spans="1:9" ht="13.5" customHeight="1">
      <c r="A57" s="92" t="s">
        <v>36</v>
      </c>
      <c r="B57" s="7"/>
      <c r="C57" s="7"/>
      <c r="D57" s="7"/>
      <c r="E57" s="7"/>
      <c r="F57" s="12"/>
      <c r="G57" s="7"/>
      <c r="H57" s="7"/>
      <c r="I57" s="97"/>
    </row>
    <row r="58" spans="1:9" ht="13.5" customHeight="1">
      <c r="A58" s="106" t="s">
        <v>312</v>
      </c>
      <c r="B58" s="2"/>
      <c r="C58" s="2"/>
      <c r="D58" s="2"/>
      <c r="E58" s="2"/>
      <c r="F58" s="8"/>
      <c r="G58" s="2"/>
      <c r="H58" s="2"/>
      <c r="I58" s="93"/>
    </row>
    <row r="59" spans="1:9" ht="13.5" customHeight="1">
      <c r="A59" s="106" t="s">
        <v>275</v>
      </c>
      <c r="B59" s="2"/>
      <c r="C59" s="2"/>
      <c r="D59" s="2"/>
      <c r="E59" s="2"/>
      <c r="F59" s="13"/>
      <c r="G59" s="2"/>
      <c r="H59" s="2"/>
      <c r="I59" s="93"/>
    </row>
    <row r="60" spans="1:9" ht="13.5" customHeight="1">
      <c r="A60" s="100" t="s">
        <v>37</v>
      </c>
      <c r="B60" s="7"/>
      <c r="C60" s="7"/>
      <c r="D60" s="7"/>
      <c r="E60" s="7"/>
      <c r="F60" s="8"/>
      <c r="G60" s="2"/>
      <c r="H60" s="2"/>
      <c r="I60" s="93"/>
    </row>
    <row r="61" spans="1:9" ht="13.5" customHeight="1">
      <c r="A61" s="108" t="s">
        <v>276</v>
      </c>
      <c r="B61" s="7"/>
      <c r="C61" s="7"/>
      <c r="D61" s="7"/>
      <c r="E61" s="7"/>
      <c r="F61" s="8"/>
      <c r="G61" s="15"/>
      <c r="H61" s="15"/>
      <c r="I61" s="93"/>
    </row>
    <row r="62" spans="1:9" ht="13.5" customHeight="1">
      <c r="A62" s="109" t="s">
        <v>277</v>
      </c>
      <c r="B62" s="7"/>
      <c r="C62" s="7"/>
      <c r="D62" s="7"/>
      <c r="E62" s="7"/>
      <c r="F62" s="8"/>
      <c r="G62" s="15"/>
      <c r="H62" s="15"/>
      <c r="I62" s="93"/>
    </row>
    <row r="63" spans="1:9" ht="13.5" customHeight="1">
      <c r="A63" s="109" t="s">
        <v>38</v>
      </c>
      <c r="B63" s="7"/>
      <c r="C63" s="7"/>
      <c r="D63" s="7"/>
      <c r="E63" s="7"/>
      <c r="F63" s="8"/>
      <c r="G63" s="15"/>
      <c r="H63" s="15"/>
      <c r="I63" s="93"/>
    </row>
    <row r="64" spans="1:9" ht="13.5" customHeight="1">
      <c r="A64" s="128" t="s">
        <v>314</v>
      </c>
      <c r="B64" s="2"/>
      <c r="C64" s="2"/>
      <c r="D64" s="2"/>
      <c r="E64" s="2"/>
      <c r="F64" s="8"/>
      <c r="G64" s="2"/>
      <c r="H64" s="2"/>
      <c r="I64" s="93"/>
    </row>
    <row r="65" spans="1:9" ht="13.5" customHeight="1">
      <c r="A65" s="92" t="s">
        <v>45</v>
      </c>
      <c r="B65" s="2"/>
      <c r="C65" s="2"/>
      <c r="D65" s="2"/>
      <c r="E65" s="2"/>
      <c r="F65" s="145"/>
      <c r="G65" s="145"/>
      <c r="H65" s="2"/>
      <c r="I65" s="93"/>
    </row>
    <row r="66" spans="1:9" ht="13.5" customHeight="1">
      <c r="A66" s="92" t="s">
        <v>46</v>
      </c>
      <c r="B66" s="2"/>
      <c r="C66" s="2"/>
      <c r="D66" s="16"/>
      <c r="E66" s="16"/>
      <c r="F66" s="146"/>
      <c r="G66" s="147"/>
      <c r="H66" s="15"/>
      <c r="I66" s="93"/>
    </row>
    <row r="67" spans="1:9" ht="13.5" customHeight="1">
      <c r="A67" s="148" t="s">
        <v>43</v>
      </c>
      <c r="B67" s="149"/>
      <c r="C67" s="149"/>
      <c r="D67" s="17"/>
      <c r="E67" s="17"/>
      <c r="F67" s="142" t="s">
        <v>42</v>
      </c>
      <c r="G67" s="15"/>
      <c r="H67" s="15"/>
      <c r="I67" s="93"/>
    </row>
    <row r="68" spans="1:9" ht="13.5" customHeight="1">
      <c r="A68" s="150" t="s">
        <v>44</v>
      </c>
      <c r="B68" s="151"/>
      <c r="C68" s="151"/>
      <c r="D68" s="151"/>
      <c r="E68" s="151"/>
      <c r="F68" s="152"/>
      <c r="G68" s="151"/>
      <c r="H68" s="151"/>
      <c r="I68" s="153"/>
    </row>
    <row r="69" spans="1:9" ht="13.5" customHeight="1">
      <c r="A69" s="106"/>
      <c r="B69" s="18"/>
      <c r="C69" s="7"/>
      <c r="D69" s="17"/>
      <c r="E69" s="17"/>
      <c r="F69" s="18"/>
      <c r="G69" s="15"/>
      <c r="H69" s="15"/>
      <c r="I69" s="93"/>
    </row>
    <row r="70" spans="1:9" ht="13.5" customHeight="1">
      <c r="A70" s="92" t="s">
        <v>39</v>
      </c>
      <c r="B70" s="7"/>
      <c r="C70" s="7"/>
      <c r="D70" s="7"/>
      <c r="E70" s="2"/>
      <c r="F70" s="20" t="s">
        <v>40</v>
      </c>
      <c r="G70" s="15"/>
      <c r="H70" s="15"/>
      <c r="I70" s="93"/>
    </row>
    <row r="71" spans="1:9" ht="13.5" customHeight="1">
      <c r="A71" s="107"/>
      <c r="B71" s="18"/>
      <c r="C71" s="2"/>
      <c r="D71" s="19"/>
      <c r="E71" s="2"/>
      <c r="F71" s="2"/>
      <c r="G71" s="2"/>
      <c r="H71" s="2"/>
      <c r="I71" s="93"/>
    </row>
    <row r="72" spans="1:9" ht="13.5" customHeight="1">
      <c r="A72" s="105" t="s">
        <v>41</v>
      </c>
      <c r="B72" s="7"/>
      <c r="C72" s="7"/>
      <c r="D72" s="7"/>
      <c r="E72" s="2"/>
      <c r="F72" s="143" t="s">
        <v>42</v>
      </c>
      <c r="G72" s="15"/>
      <c r="H72" s="15"/>
      <c r="I72" s="93"/>
    </row>
    <row r="73" spans="1:9" ht="12.75" customHeight="1">
      <c r="A73" s="107" t="s">
        <v>317</v>
      </c>
      <c r="B73" s="18"/>
      <c r="C73" s="2"/>
      <c r="D73" s="19"/>
      <c r="E73" s="2"/>
      <c r="F73" s="154"/>
      <c r="G73" s="155"/>
      <c r="H73" s="156"/>
      <c r="I73" s="93"/>
    </row>
    <row r="74" spans="1:9" ht="13.5" customHeight="1">
      <c r="A74" s="99" t="s">
        <v>316</v>
      </c>
      <c r="B74" s="18"/>
      <c r="C74" s="2"/>
      <c r="D74" s="19"/>
      <c r="E74" s="2"/>
      <c r="F74" s="144"/>
      <c r="G74" s="2"/>
      <c r="H74" s="2"/>
      <c r="I74" s="93"/>
    </row>
    <row r="75" spans="1:9" ht="9.75" customHeight="1">
      <c r="A75" s="107"/>
      <c r="B75" s="18"/>
      <c r="C75" s="2"/>
      <c r="D75" s="19"/>
      <c r="E75" s="2"/>
      <c r="F75" s="2"/>
      <c r="G75" s="2"/>
      <c r="H75" s="2"/>
      <c r="I75" s="93"/>
    </row>
    <row r="76" spans="1:9" ht="13.5" customHeight="1">
      <c r="A76" s="94" t="s">
        <v>318</v>
      </c>
      <c r="B76" s="18"/>
      <c r="C76" s="2"/>
      <c r="D76" s="19"/>
      <c r="E76" s="2"/>
      <c r="F76" s="2"/>
      <c r="G76" s="2"/>
      <c r="H76" s="2"/>
      <c r="I76" s="93"/>
    </row>
    <row r="77" spans="1:9" ht="6.75" customHeight="1">
      <c r="A77" s="216" t="s">
        <v>320</v>
      </c>
      <c r="B77" s="217"/>
      <c r="C77" s="217"/>
      <c r="D77" s="217"/>
      <c r="E77" s="217"/>
      <c r="F77" s="217"/>
      <c r="G77" s="217"/>
      <c r="H77" s="217"/>
      <c r="I77" s="218"/>
    </row>
    <row r="78" spans="1:9" ht="13.5" customHeight="1">
      <c r="A78" s="219"/>
      <c r="B78" s="217"/>
      <c r="C78" s="217"/>
      <c r="D78" s="217"/>
      <c r="E78" s="217"/>
      <c r="F78" s="217"/>
      <c r="G78" s="217"/>
      <c r="H78" s="217"/>
      <c r="I78" s="218"/>
    </row>
    <row r="79" spans="1:9" ht="13.5" customHeight="1">
      <c r="A79" s="220"/>
      <c r="B79" s="221"/>
      <c r="C79" s="221"/>
      <c r="D79" s="221"/>
      <c r="E79" s="221"/>
      <c r="F79" s="221"/>
      <c r="G79" s="221"/>
      <c r="H79" s="221"/>
      <c r="I79" s="222"/>
    </row>
    <row r="80" spans="1:9" ht="13.5" customHeight="1">
      <c r="A80" s="207"/>
      <c r="B80" s="208"/>
      <c r="C80" s="208"/>
      <c r="D80" s="208"/>
      <c r="E80" s="208"/>
      <c r="F80" s="208"/>
      <c r="G80" s="208"/>
      <c r="H80" s="208"/>
      <c r="I80" s="209"/>
    </row>
    <row r="81" spans="1:9" ht="15" customHeight="1">
      <c r="A81" s="210"/>
      <c r="B81" s="211"/>
      <c r="C81" s="211"/>
      <c r="D81" s="211"/>
      <c r="E81" s="211"/>
      <c r="F81" s="211"/>
      <c r="G81" s="211"/>
      <c r="H81" s="211"/>
      <c r="I81" s="212"/>
    </row>
    <row r="82" spans="1:9" ht="13.5" customHeight="1">
      <c r="A82" s="210"/>
      <c r="B82" s="211"/>
      <c r="C82" s="211"/>
      <c r="D82" s="211"/>
      <c r="E82" s="211"/>
      <c r="F82" s="211"/>
      <c r="G82" s="211"/>
      <c r="H82" s="211"/>
      <c r="I82" s="212"/>
    </row>
    <row r="83" spans="1:9" ht="13.5" customHeight="1">
      <c r="A83" s="210"/>
      <c r="B83" s="211"/>
      <c r="C83" s="211"/>
      <c r="D83" s="211"/>
      <c r="E83" s="211"/>
      <c r="F83" s="211"/>
      <c r="G83" s="211"/>
      <c r="H83" s="211"/>
      <c r="I83" s="212"/>
    </row>
    <row r="84" spans="1:9" ht="13.5" customHeight="1">
      <c r="A84" s="210"/>
      <c r="B84" s="211"/>
      <c r="C84" s="211"/>
      <c r="D84" s="211"/>
      <c r="E84" s="211"/>
      <c r="F84" s="211"/>
      <c r="G84" s="211"/>
      <c r="H84" s="211"/>
      <c r="I84" s="212"/>
    </row>
    <row r="85" spans="1:9" ht="13.5" customHeight="1" thickBot="1">
      <c r="A85" s="213"/>
      <c r="B85" s="214"/>
      <c r="C85" s="214"/>
      <c r="D85" s="214"/>
      <c r="E85" s="214"/>
      <c r="F85" s="214"/>
      <c r="G85" s="214"/>
      <c r="H85" s="214"/>
      <c r="I85" s="215"/>
    </row>
    <row r="86" spans="1:9" ht="13.5" customHeight="1">
      <c r="A86" s="92"/>
      <c r="B86" s="2"/>
      <c r="C86" s="2"/>
      <c r="D86" s="2"/>
      <c r="E86" s="2"/>
      <c r="F86" s="2"/>
      <c r="G86" s="2"/>
      <c r="H86" s="2"/>
      <c r="I86" s="93"/>
    </row>
    <row r="87" spans="1:9" ht="15.75" customHeight="1">
      <c r="A87" s="94" t="s">
        <v>313</v>
      </c>
      <c r="B87" s="2"/>
      <c r="C87" s="2"/>
      <c r="D87" s="2"/>
      <c r="E87" s="2"/>
      <c r="F87" s="2"/>
      <c r="G87" s="2"/>
      <c r="H87" s="2"/>
      <c r="I87" s="93"/>
    </row>
    <row r="88" spans="1:9" ht="13.5" customHeight="1">
      <c r="A88" s="157" t="s">
        <v>319</v>
      </c>
      <c r="B88" s="158"/>
      <c r="C88" s="158"/>
      <c r="D88" s="158"/>
      <c r="E88" s="158"/>
      <c r="F88" s="158"/>
      <c r="G88" s="158"/>
      <c r="H88" s="158"/>
      <c r="I88" s="159"/>
    </row>
    <row r="89" spans="1:9" ht="13.5" customHeight="1">
      <c r="A89" s="160"/>
      <c r="B89" s="158"/>
      <c r="C89" s="158"/>
      <c r="D89" s="158"/>
      <c r="E89" s="158"/>
      <c r="F89" s="158"/>
      <c r="G89" s="158"/>
      <c r="H89" s="158"/>
      <c r="I89" s="159"/>
    </row>
    <row r="90" spans="1:9" ht="13.5" customHeight="1">
      <c r="A90" s="92" t="s">
        <v>21</v>
      </c>
      <c r="B90" s="2"/>
      <c r="C90" s="145"/>
      <c r="D90" s="145"/>
      <c r="E90" s="145"/>
      <c r="F90" s="145"/>
      <c r="G90" s="145"/>
      <c r="H90" s="145"/>
      <c r="I90" s="93"/>
    </row>
    <row r="91" spans="1:9" ht="13.5" customHeight="1">
      <c r="A91" s="111" t="s">
        <v>47</v>
      </c>
      <c r="B91" s="223"/>
      <c r="C91" s="223"/>
      <c r="D91" s="2" t="s">
        <v>48</v>
      </c>
      <c r="E91" s="223"/>
      <c r="F91" s="223"/>
      <c r="G91" s="2"/>
      <c r="H91" s="2"/>
      <c r="I91" s="93"/>
    </row>
    <row r="92" spans="1:9" ht="13.5" customHeight="1">
      <c r="A92" s="92"/>
      <c r="B92" s="2"/>
      <c r="C92" s="2"/>
      <c r="D92" s="2"/>
      <c r="E92" s="2"/>
      <c r="F92" s="2"/>
      <c r="G92" s="2"/>
      <c r="H92" s="2"/>
      <c r="I92" s="93"/>
    </row>
    <row r="93" spans="1:9" ht="13.5" customHeight="1">
      <c r="A93" s="107" t="s">
        <v>278</v>
      </c>
      <c r="B93" s="2"/>
      <c r="C93" s="84"/>
      <c r="D93" s="84"/>
      <c r="E93" s="84"/>
      <c r="F93" s="84"/>
      <c r="G93" s="84"/>
      <c r="H93" s="84"/>
      <c r="I93" s="93"/>
    </row>
    <row r="94" spans="1:9" ht="13.5" customHeight="1">
      <c r="A94" s="207"/>
      <c r="B94" s="208"/>
      <c r="C94" s="208"/>
      <c r="D94" s="208"/>
      <c r="E94" s="208"/>
      <c r="F94" s="208"/>
      <c r="G94" s="208"/>
      <c r="H94" s="208"/>
      <c r="I94" s="209"/>
    </row>
    <row r="95" spans="1:9" ht="13.5" customHeight="1">
      <c r="A95" s="210"/>
      <c r="B95" s="211"/>
      <c r="C95" s="211"/>
      <c r="D95" s="211"/>
      <c r="E95" s="211"/>
      <c r="F95" s="211"/>
      <c r="G95" s="211"/>
      <c r="H95" s="211"/>
      <c r="I95" s="212"/>
    </row>
    <row r="96" spans="1:9" ht="13.5" customHeight="1">
      <c r="A96" s="210"/>
      <c r="B96" s="211"/>
      <c r="C96" s="211"/>
      <c r="D96" s="211"/>
      <c r="E96" s="211"/>
      <c r="F96" s="211"/>
      <c r="G96" s="211"/>
      <c r="H96" s="211"/>
      <c r="I96" s="212"/>
    </row>
    <row r="97" spans="1:9" ht="13.5" customHeight="1">
      <c r="A97" s="210"/>
      <c r="B97" s="211"/>
      <c r="C97" s="211"/>
      <c r="D97" s="211"/>
      <c r="E97" s="211"/>
      <c r="F97" s="211"/>
      <c r="G97" s="211"/>
      <c r="H97" s="211"/>
      <c r="I97" s="212"/>
    </row>
    <row r="98" spans="1:9" ht="13.5" customHeight="1">
      <c r="A98" s="210"/>
      <c r="B98" s="211"/>
      <c r="C98" s="211"/>
      <c r="D98" s="211"/>
      <c r="E98" s="211"/>
      <c r="F98" s="211"/>
      <c r="G98" s="211"/>
      <c r="H98" s="211"/>
      <c r="I98" s="212"/>
    </row>
    <row r="99" spans="1:9" ht="13.5" customHeight="1" thickBot="1">
      <c r="A99" s="213"/>
      <c r="B99" s="214"/>
      <c r="C99" s="214"/>
      <c r="D99" s="214"/>
      <c r="E99" s="214"/>
      <c r="F99" s="214"/>
      <c r="G99" s="214"/>
      <c r="H99" s="214"/>
      <c r="I99" s="215"/>
    </row>
    <row r="100" spans="1:9" ht="13.5" customHeight="1" thickBot="1">
      <c r="A100" s="201" t="s">
        <v>49</v>
      </c>
      <c r="B100" s="202"/>
      <c r="C100" s="202"/>
      <c r="D100" s="202"/>
      <c r="E100" s="202"/>
      <c r="F100" s="202"/>
      <c r="G100" s="202"/>
      <c r="H100" s="202"/>
      <c r="I100" s="203"/>
    </row>
    <row r="101" spans="1:9" ht="13.5" customHeight="1">
      <c r="A101" s="204"/>
      <c r="B101" s="205"/>
      <c r="C101" s="205"/>
      <c r="D101" s="205"/>
      <c r="E101" s="205"/>
      <c r="F101" s="205"/>
      <c r="G101" s="205"/>
      <c r="H101" s="205"/>
      <c r="I101" s="206"/>
    </row>
    <row r="102" spans="1:9" ht="13.5" customHeight="1">
      <c r="A102" s="94" t="s">
        <v>50</v>
      </c>
      <c r="B102" s="5"/>
      <c r="C102" s="5"/>
      <c r="D102" s="5"/>
      <c r="E102" s="5"/>
      <c r="F102" s="5"/>
      <c r="G102" s="5"/>
      <c r="H102" s="5"/>
      <c r="I102" s="112"/>
    </row>
    <row r="103" spans="1:9" ht="13.5" customHeight="1">
      <c r="A103" s="224" t="s">
        <v>51</v>
      </c>
      <c r="B103" s="225"/>
      <c r="C103" s="225"/>
      <c r="D103" s="225"/>
      <c r="E103" s="225"/>
      <c r="F103" s="225"/>
      <c r="G103" s="225"/>
      <c r="H103" s="225"/>
      <c r="I103" s="226"/>
    </row>
    <row r="104" spans="1:9" ht="13.5" customHeight="1">
      <c r="A104" s="227" t="s">
        <v>52</v>
      </c>
      <c r="B104" s="228"/>
      <c r="C104" s="228"/>
      <c r="D104" s="228"/>
      <c r="E104" s="228"/>
      <c r="F104" s="228"/>
      <c r="G104" s="228"/>
      <c r="H104" s="228"/>
      <c r="I104" s="229"/>
    </row>
    <row r="105" spans="1:9" ht="13.5" customHeight="1">
      <c r="A105" s="227"/>
      <c r="B105" s="228"/>
      <c r="C105" s="228"/>
      <c r="D105" s="228"/>
      <c r="E105" s="228"/>
      <c r="F105" s="228"/>
      <c r="G105" s="228"/>
      <c r="H105" s="228"/>
      <c r="I105" s="229"/>
    </row>
    <row r="106" spans="1:9" ht="13.5" customHeight="1">
      <c r="A106" s="227"/>
      <c r="B106" s="228"/>
      <c r="C106" s="228"/>
      <c r="D106" s="228"/>
      <c r="E106" s="228"/>
      <c r="F106" s="228"/>
      <c r="G106" s="228"/>
      <c r="H106" s="228"/>
      <c r="I106" s="229"/>
    </row>
    <row r="107" spans="1:9" ht="13.5" customHeight="1">
      <c r="A107" s="227"/>
      <c r="B107" s="228"/>
      <c r="C107" s="228"/>
      <c r="D107" s="228"/>
      <c r="E107" s="228"/>
      <c r="F107" s="228"/>
      <c r="G107" s="228"/>
      <c r="H107" s="228"/>
      <c r="I107" s="229"/>
    </row>
    <row r="108" spans="1:9" ht="13.5" customHeight="1">
      <c r="A108" s="113" t="s">
        <v>53</v>
      </c>
      <c r="B108" s="2"/>
      <c r="C108" s="2"/>
      <c r="D108" s="2"/>
      <c r="E108" s="2"/>
      <c r="F108" s="2"/>
      <c r="G108" s="2"/>
      <c r="H108" s="2"/>
      <c r="I108" s="93"/>
    </row>
    <row r="109" spans="1:9" ht="23.25" customHeight="1">
      <c r="A109" s="230" t="s">
        <v>54</v>
      </c>
      <c r="B109" s="231"/>
      <c r="C109" s="231"/>
      <c r="D109" s="231"/>
      <c r="E109" s="231"/>
      <c r="F109" s="231"/>
      <c r="G109" s="231"/>
      <c r="H109" s="231"/>
      <c r="I109" s="232"/>
    </row>
    <row r="110" spans="1:9" ht="13.5" customHeight="1">
      <c r="A110" s="233" t="s">
        <v>55</v>
      </c>
      <c r="B110" s="234"/>
      <c r="C110" s="234"/>
      <c r="D110" s="234"/>
      <c r="E110" s="234"/>
      <c r="F110" s="234"/>
      <c r="G110" s="234"/>
      <c r="H110" s="234"/>
      <c r="I110" s="235"/>
    </row>
    <row r="111" spans="1:9" ht="13.5" customHeight="1">
      <c r="A111" s="233"/>
      <c r="B111" s="234"/>
      <c r="C111" s="234"/>
      <c r="D111" s="234"/>
      <c r="E111" s="234"/>
      <c r="F111" s="234"/>
      <c r="G111" s="234"/>
      <c r="H111" s="234"/>
      <c r="I111" s="235"/>
    </row>
    <row r="112" spans="1:9" ht="13.5" customHeight="1">
      <c r="A112" s="233"/>
      <c r="B112" s="234"/>
      <c r="C112" s="234"/>
      <c r="D112" s="234"/>
      <c r="E112" s="234"/>
      <c r="F112" s="234"/>
      <c r="G112" s="234"/>
      <c r="H112" s="234"/>
      <c r="I112" s="235"/>
    </row>
    <row r="113" spans="1:9" ht="13.5" customHeight="1" thickBot="1">
      <c r="A113" s="92"/>
      <c r="B113" s="14"/>
      <c r="C113" s="14"/>
      <c r="D113" s="14"/>
      <c r="E113" s="14"/>
      <c r="F113" s="14"/>
      <c r="G113" s="14"/>
      <c r="H113" s="14"/>
      <c r="I113" s="114"/>
    </row>
    <row r="114" spans="1:9" ht="13.5" customHeight="1">
      <c r="A114" s="236" t="s">
        <v>56</v>
      </c>
      <c r="B114" s="237"/>
      <c r="C114" s="237"/>
      <c r="D114" s="237"/>
      <c r="E114" s="237"/>
      <c r="F114" s="237"/>
      <c r="G114" s="238" t="s">
        <v>57</v>
      </c>
      <c r="H114" s="238"/>
      <c r="I114" s="239"/>
    </row>
    <row r="115" spans="1:9" ht="42.75" customHeight="1" thickBot="1">
      <c r="A115" s="115" t="s">
        <v>58</v>
      </c>
      <c r="B115" s="240" t="s">
        <v>59</v>
      </c>
      <c r="C115" s="240"/>
      <c r="D115" s="240"/>
      <c r="E115" s="240"/>
      <c r="F115" s="240"/>
      <c r="G115" s="21" t="s">
        <v>60</v>
      </c>
      <c r="H115" s="241" t="s">
        <v>61</v>
      </c>
      <c r="I115" s="242"/>
    </row>
    <row r="116" spans="1:9" ht="13.5" customHeight="1">
      <c r="A116" s="243"/>
      <c r="B116" s="244"/>
      <c r="C116" s="244"/>
      <c r="D116" s="244"/>
      <c r="E116" s="244"/>
      <c r="F116" s="244"/>
      <c r="G116" s="245"/>
      <c r="H116" s="246"/>
      <c r="I116" s="247"/>
    </row>
    <row r="117" spans="1:9" ht="13.5" customHeight="1">
      <c r="A117" s="243"/>
      <c r="B117" s="244"/>
      <c r="C117" s="244"/>
      <c r="D117" s="244"/>
      <c r="E117" s="244"/>
      <c r="F117" s="244"/>
      <c r="G117" s="245"/>
      <c r="H117" s="246"/>
      <c r="I117" s="247"/>
    </row>
    <row r="118" spans="1:9" ht="13.5" customHeight="1">
      <c r="A118" s="243"/>
      <c r="B118" s="248"/>
      <c r="C118" s="248"/>
      <c r="D118" s="248"/>
      <c r="E118" s="248"/>
      <c r="F118" s="248"/>
      <c r="G118" s="249"/>
      <c r="H118" s="250"/>
      <c r="I118" s="251"/>
    </row>
    <row r="119" spans="1:9" ht="13.5" customHeight="1">
      <c r="A119" s="243"/>
      <c r="B119" s="248"/>
      <c r="C119" s="248"/>
      <c r="D119" s="248"/>
      <c r="E119" s="248"/>
      <c r="F119" s="248"/>
      <c r="G119" s="249"/>
      <c r="H119" s="250"/>
      <c r="I119" s="251"/>
    </row>
    <row r="120" spans="1:9" ht="13.5" customHeight="1">
      <c r="A120" s="243"/>
      <c r="B120" s="248"/>
      <c r="C120" s="248"/>
      <c r="D120" s="248"/>
      <c r="E120" s="248"/>
      <c r="F120" s="248"/>
      <c r="G120" s="249"/>
      <c r="H120" s="250"/>
      <c r="I120" s="251"/>
    </row>
    <row r="121" spans="1:9" ht="13.5" customHeight="1">
      <c r="A121" s="243"/>
      <c r="B121" s="248"/>
      <c r="C121" s="248"/>
      <c r="D121" s="248"/>
      <c r="E121" s="248"/>
      <c r="F121" s="248"/>
      <c r="G121" s="249"/>
      <c r="H121" s="250"/>
      <c r="I121" s="251"/>
    </row>
    <row r="122" spans="1:9" ht="13.5" customHeight="1">
      <c r="A122" s="243"/>
      <c r="B122" s="248"/>
      <c r="C122" s="248"/>
      <c r="D122" s="248"/>
      <c r="E122" s="248"/>
      <c r="F122" s="248"/>
      <c r="G122" s="249"/>
      <c r="H122" s="250"/>
      <c r="I122" s="251"/>
    </row>
    <row r="123" spans="1:9" ht="13.5" customHeight="1">
      <c r="A123" s="243"/>
      <c r="B123" s="248"/>
      <c r="C123" s="248"/>
      <c r="D123" s="248"/>
      <c r="E123" s="248"/>
      <c r="F123" s="248"/>
      <c r="G123" s="249"/>
      <c r="H123" s="250"/>
      <c r="I123" s="251"/>
    </row>
    <row r="124" spans="1:9" ht="13.5" customHeight="1">
      <c r="A124" s="243"/>
      <c r="B124" s="248"/>
      <c r="C124" s="248"/>
      <c r="D124" s="248"/>
      <c r="E124" s="248"/>
      <c r="F124" s="248"/>
      <c r="G124" s="249"/>
      <c r="H124" s="250"/>
      <c r="I124" s="251"/>
    </row>
    <row r="125" spans="1:9" ht="13.5" customHeight="1">
      <c r="A125" s="243"/>
      <c r="B125" s="248"/>
      <c r="C125" s="248"/>
      <c r="D125" s="248"/>
      <c r="E125" s="248"/>
      <c r="F125" s="248"/>
      <c r="G125" s="249"/>
      <c r="H125" s="250"/>
      <c r="I125" s="251"/>
    </row>
    <row r="126" spans="1:9" ht="13.5" customHeight="1">
      <c r="A126" s="243"/>
      <c r="B126" s="248"/>
      <c r="C126" s="248"/>
      <c r="D126" s="248"/>
      <c r="E126" s="248"/>
      <c r="F126" s="248"/>
      <c r="G126" s="249"/>
      <c r="H126" s="250"/>
      <c r="I126" s="251"/>
    </row>
    <row r="127" spans="1:9" ht="13.5" customHeight="1">
      <c r="A127" s="243"/>
      <c r="B127" s="248"/>
      <c r="C127" s="248"/>
      <c r="D127" s="248"/>
      <c r="E127" s="248"/>
      <c r="F127" s="248"/>
      <c r="G127" s="249"/>
      <c r="H127" s="250"/>
      <c r="I127" s="251"/>
    </row>
    <row r="128" spans="1:9" ht="13.5" customHeight="1">
      <c r="A128" s="243"/>
      <c r="B128" s="248"/>
      <c r="C128" s="248"/>
      <c r="D128" s="248"/>
      <c r="E128" s="248"/>
      <c r="F128" s="248"/>
      <c r="G128" s="249"/>
      <c r="H128" s="250"/>
      <c r="I128" s="251"/>
    </row>
    <row r="129" spans="1:9" ht="13.5" customHeight="1">
      <c r="A129" s="243"/>
      <c r="B129" s="248"/>
      <c r="C129" s="248"/>
      <c r="D129" s="248"/>
      <c r="E129" s="248"/>
      <c r="F129" s="248"/>
      <c r="G129" s="249"/>
      <c r="H129" s="250"/>
      <c r="I129" s="251"/>
    </row>
    <row r="130" spans="1:9" ht="13.5" customHeight="1">
      <c r="A130" s="243"/>
      <c r="B130" s="248"/>
      <c r="C130" s="248"/>
      <c r="D130" s="248"/>
      <c r="E130" s="248"/>
      <c r="F130" s="248"/>
      <c r="G130" s="249"/>
      <c r="H130" s="250"/>
      <c r="I130" s="251"/>
    </row>
    <row r="131" spans="1:9" ht="13.5" customHeight="1">
      <c r="A131" s="243"/>
      <c r="B131" s="248"/>
      <c r="C131" s="248"/>
      <c r="D131" s="248"/>
      <c r="E131" s="248"/>
      <c r="F131" s="248"/>
      <c r="G131" s="249"/>
      <c r="H131" s="250"/>
      <c r="I131" s="251"/>
    </row>
    <row r="132" spans="1:9" ht="13.5" customHeight="1">
      <c r="A132" s="243"/>
      <c r="B132" s="248"/>
      <c r="C132" s="248"/>
      <c r="D132" s="248"/>
      <c r="E132" s="248"/>
      <c r="F132" s="248"/>
      <c r="G132" s="249"/>
      <c r="H132" s="250"/>
      <c r="I132" s="251"/>
    </row>
    <row r="133" spans="1:9" ht="13.5" customHeight="1">
      <c r="A133" s="243"/>
      <c r="B133" s="248"/>
      <c r="C133" s="248"/>
      <c r="D133" s="248"/>
      <c r="E133" s="248"/>
      <c r="F133" s="248"/>
      <c r="G133" s="249"/>
      <c r="H133" s="250"/>
      <c r="I133" s="251"/>
    </row>
    <row r="134" spans="1:9" ht="13.5" customHeight="1">
      <c r="A134" s="243"/>
      <c r="B134" s="248"/>
      <c r="C134" s="248"/>
      <c r="D134" s="248"/>
      <c r="E134" s="248"/>
      <c r="F134" s="248"/>
      <c r="G134" s="249"/>
      <c r="H134" s="250"/>
      <c r="I134" s="251"/>
    </row>
    <row r="135" spans="1:9" ht="13.5" customHeight="1">
      <c r="A135" s="243"/>
      <c r="B135" s="248"/>
      <c r="C135" s="248"/>
      <c r="D135" s="248"/>
      <c r="E135" s="248"/>
      <c r="F135" s="248"/>
      <c r="G135" s="249"/>
      <c r="H135" s="250"/>
      <c r="I135" s="251"/>
    </row>
    <row r="136" spans="1:9" ht="13.5" customHeight="1">
      <c r="A136" s="243"/>
      <c r="B136" s="248"/>
      <c r="C136" s="248"/>
      <c r="D136" s="248"/>
      <c r="E136" s="248"/>
      <c r="F136" s="248"/>
      <c r="G136" s="249"/>
      <c r="H136" s="250"/>
      <c r="I136" s="251"/>
    </row>
    <row r="137" spans="1:9" ht="13.5" customHeight="1">
      <c r="A137" s="243"/>
      <c r="B137" s="248"/>
      <c r="C137" s="248"/>
      <c r="D137" s="248"/>
      <c r="E137" s="248"/>
      <c r="F137" s="248"/>
      <c r="G137" s="249"/>
      <c r="H137" s="250"/>
      <c r="I137" s="251"/>
    </row>
    <row r="138" spans="1:9" ht="13.5" customHeight="1">
      <c r="A138" s="243"/>
      <c r="B138" s="248"/>
      <c r="C138" s="248"/>
      <c r="D138" s="248"/>
      <c r="E138" s="248"/>
      <c r="F138" s="248"/>
      <c r="G138" s="249"/>
      <c r="H138" s="250"/>
      <c r="I138" s="251"/>
    </row>
    <row r="139" spans="1:9" ht="13.5" customHeight="1">
      <c r="A139" s="243"/>
      <c r="B139" s="248"/>
      <c r="C139" s="248"/>
      <c r="D139" s="248"/>
      <c r="E139" s="248"/>
      <c r="F139" s="248"/>
      <c r="G139" s="249"/>
      <c r="H139" s="250"/>
      <c r="I139" s="251"/>
    </row>
    <row r="140" spans="1:9" ht="13.5" customHeight="1">
      <c r="A140" s="243"/>
      <c r="B140" s="248"/>
      <c r="C140" s="248"/>
      <c r="D140" s="248"/>
      <c r="E140" s="248"/>
      <c r="F140" s="248"/>
      <c r="G140" s="249"/>
      <c r="H140" s="250"/>
      <c r="I140" s="251"/>
    </row>
    <row r="141" spans="1:9" ht="13.5" customHeight="1">
      <c r="A141" s="243"/>
      <c r="B141" s="248"/>
      <c r="C141" s="248"/>
      <c r="D141" s="248"/>
      <c r="E141" s="248"/>
      <c r="F141" s="248"/>
      <c r="G141" s="249"/>
      <c r="H141" s="250"/>
      <c r="I141" s="251"/>
    </row>
    <row r="142" spans="1:9" ht="13.5" customHeight="1">
      <c r="A142" s="243"/>
      <c r="B142" s="248"/>
      <c r="C142" s="248"/>
      <c r="D142" s="248"/>
      <c r="E142" s="248"/>
      <c r="F142" s="248"/>
      <c r="G142" s="249"/>
      <c r="H142" s="250"/>
      <c r="I142" s="251"/>
    </row>
    <row r="143" spans="1:9" ht="13.5" customHeight="1">
      <c r="A143" s="243"/>
      <c r="B143" s="248"/>
      <c r="C143" s="248"/>
      <c r="D143" s="248"/>
      <c r="E143" s="248"/>
      <c r="F143" s="248"/>
      <c r="G143" s="249"/>
      <c r="H143" s="250"/>
      <c r="I143" s="251"/>
    </row>
    <row r="144" spans="1:9" ht="13.5" customHeight="1">
      <c r="A144" s="243"/>
      <c r="B144" s="248"/>
      <c r="C144" s="248"/>
      <c r="D144" s="248"/>
      <c r="E144" s="248"/>
      <c r="F144" s="248"/>
      <c r="G144" s="249"/>
      <c r="H144" s="250"/>
      <c r="I144" s="251"/>
    </row>
    <row r="145" spans="1:9" ht="13.5" customHeight="1">
      <c r="A145" s="243"/>
      <c r="B145" s="248"/>
      <c r="C145" s="248"/>
      <c r="D145" s="248"/>
      <c r="E145" s="248"/>
      <c r="F145" s="248"/>
      <c r="G145" s="249"/>
      <c r="H145" s="250"/>
      <c r="I145" s="251"/>
    </row>
    <row r="146" spans="1:9" ht="13.5" customHeight="1">
      <c r="A146" s="116"/>
      <c r="B146" s="252"/>
      <c r="C146" s="252"/>
      <c r="D146" s="252"/>
      <c r="E146" s="252"/>
      <c r="F146" s="252"/>
      <c r="G146" s="22"/>
      <c r="H146" s="253"/>
      <c r="I146" s="254"/>
    </row>
    <row r="147" spans="1:9" ht="13.5" customHeight="1">
      <c r="A147" s="116"/>
      <c r="B147" s="183"/>
      <c r="C147" s="183"/>
      <c r="D147" s="183"/>
      <c r="E147" s="183"/>
      <c r="F147" s="183"/>
      <c r="G147" s="23"/>
      <c r="H147" s="250"/>
      <c r="I147" s="251"/>
    </row>
    <row r="148" spans="1:9" ht="13.5" customHeight="1">
      <c r="A148" s="116"/>
      <c r="B148" s="252"/>
      <c r="C148" s="252"/>
      <c r="D148" s="252"/>
      <c r="E148" s="252"/>
      <c r="F148" s="252"/>
      <c r="G148" s="23"/>
      <c r="H148" s="250"/>
      <c r="I148" s="251"/>
    </row>
    <row r="149" spans="1:9" ht="13.5" customHeight="1">
      <c r="A149" s="116"/>
      <c r="B149" s="252"/>
      <c r="C149" s="252"/>
      <c r="D149" s="252"/>
      <c r="E149" s="252"/>
      <c r="F149" s="252"/>
      <c r="G149" s="23"/>
      <c r="H149" s="250"/>
      <c r="I149" s="251"/>
    </row>
    <row r="150" spans="1:9" ht="13.5" customHeight="1">
      <c r="A150" s="116"/>
      <c r="B150" s="252"/>
      <c r="C150" s="252"/>
      <c r="D150" s="252"/>
      <c r="E150" s="252"/>
      <c r="F150" s="252"/>
      <c r="G150" s="23"/>
      <c r="H150" s="250"/>
      <c r="I150" s="251"/>
    </row>
    <row r="151" spans="1:9" ht="13.5" customHeight="1">
      <c r="A151" s="116"/>
      <c r="B151" s="252"/>
      <c r="C151" s="252"/>
      <c r="D151" s="252"/>
      <c r="E151" s="252"/>
      <c r="F151" s="252"/>
      <c r="G151" s="23"/>
      <c r="H151" s="250"/>
      <c r="I151" s="251"/>
    </row>
    <row r="152" spans="1:9" ht="13.5" customHeight="1">
      <c r="A152" s="116"/>
      <c r="B152" s="252"/>
      <c r="C152" s="252"/>
      <c r="D152" s="252"/>
      <c r="E152" s="252"/>
      <c r="F152" s="252"/>
      <c r="G152" s="23"/>
      <c r="H152" s="250"/>
      <c r="I152" s="251"/>
    </row>
    <row r="153" spans="1:9" ht="13.5" customHeight="1">
      <c r="A153" s="116"/>
      <c r="B153" s="252"/>
      <c r="C153" s="252"/>
      <c r="D153" s="252"/>
      <c r="E153" s="252"/>
      <c r="F153" s="252"/>
      <c r="G153" s="23"/>
      <c r="H153" s="250"/>
      <c r="I153" s="251"/>
    </row>
    <row r="154" spans="1:9" ht="13.5" customHeight="1">
      <c r="A154" s="116"/>
      <c r="B154" s="252"/>
      <c r="C154" s="252"/>
      <c r="D154" s="252"/>
      <c r="E154" s="252"/>
      <c r="F154" s="252"/>
      <c r="G154" s="23"/>
      <c r="H154" s="250"/>
      <c r="I154" s="251"/>
    </row>
    <row r="155" spans="1:9" ht="13.5" customHeight="1">
      <c r="A155" s="116"/>
      <c r="B155" s="252"/>
      <c r="C155" s="252"/>
      <c r="D155" s="252"/>
      <c r="E155" s="252"/>
      <c r="F155" s="252"/>
      <c r="G155" s="23"/>
      <c r="H155" s="250"/>
      <c r="I155" s="251"/>
    </row>
    <row r="156" spans="1:9" ht="13.5" customHeight="1">
      <c r="A156" s="116"/>
      <c r="B156" s="252"/>
      <c r="C156" s="252"/>
      <c r="D156" s="252"/>
      <c r="E156" s="252"/>
      <c r="F156" s="252"/>
      <c r="G156" s="23"/>
      <c r="H156" s="250"/>
      <c r="I156" s="251"/>
    </row>
    <row r="157" spans="1:9" ht="13.5" customHeight="1">
      <c r="A157" s="116"/>
      <c r="B157" s="252"/>
      <c r="C157" s="252"/>
      <c r="D157" s="252"/>
      <c r="E157" s="252"/>
      <c r="F157" s="252"/>
      <c r="G157" s="23"/>
      <c r="H157" s="250"/>
      <c r="I157" s="251"/>
    </row>
    <row r="158" spans="1:9" ht="13.5" customHeight="1">
      <c r="A158" s="116"/>
      <c r="B158" s="252"/>
      <c r="C158" s="252"/>
      <c r="D158" s="252"/>
      <c r="E158" s="252"/>
      <c r="F158" s="252"/>
      <c r="G158" s="23"/>
      <c r="H158" s="250"/>
      <c r="I158" s="251"/>
    </row>
    <row r="159" spans="1:9" ht="13.5" customHeight="1">
      <c r="A159" s="116"/>
      <c r="B159" s="252"/>
      <c r="C159" s="252"/>
      <c r="D159" s="252"/>
      <c r="E159" s="252"/>
      <c r="F159" s="252"/>
      <c r="G159" s="23"/>
      <c r="H159" s="250"/>
      <c r="I159" s="251"/>
    </row>
    <row r="160" spans="1:9" ht="13.5" customHeight="1">
      <c r="A160" s="116"/>
      <c r="B160" s="252"/>
      <c r="C160" s="252"/>
      <c r="D160" s="252"/>
      <c r="E160" s="252"/>
      <c r="F160" s="252"/>
      <c r="G160" s="23"/>
      <c r="H160" s="250"/>
      <c r="I160" s="251"/>
    </row>
    <row r="161" spans="1:9" ht="13.5" customHeight="1">
      <c r="A161" s="116"/>
      <c r="B161" s="252"/>
      <c r="C161" s="252"/>
      <c r="D161" s="252"/>
      <c r="E161" s="252"/>
      <c r="F161" s="252"/>
      <c r="G161" s="23"/>
      <c r="H161" s="250"/>
      <c r="I161" s="251"/>
    </row>
    <row r="162" spans="1:9" ht="13.5" customHeight="1">
      <c r="A162" s="116"/>
      <c r="B162" s="252"/>
      <c r="C162" s="252"/>
      <c r="D162" s="252"/>
      <c r="E162" s="252"/>
      <c r="F162" s="252"/>
      <c r="G162" s="23"/>
      <c r="H162" s="250"/>
      <c r="I162" s="251"/>
    </row>
    <row r="163" spans="1:9" ht="13.5" customHeight="1">
      <c r="A163" s="116"/>
      <c r="B163" s="252"/>
      <c r="C163" s="252"/>
      <c r="D163" s="252"/>
      <c r="E163" s="252"/>
      <c r="F163" s="252"/>
      <c r="G163" s="23"/>
      <c r="H163" s="250"/>
      <c r="I163" s="251"/>
    </row>
    <row r="164" spans="1:9" ht="13.5" customHeight="1">
      <c r="A164" s="116"/>
      <c r="B164" s="252"/>
      <c r="C164" s="252"/>
      <c r="D164" s="252"/>
      <c r="E164" s="252"/>
      <c r="F164" s="252"/>
      <c r="G164" s="23"/>
      <c r="H164" s="250"/>
      <c r="I164" s="251"/>
    </row>
    <row r="165" spans="1:9" ht="13.5" customHeight="1">
      <c r="A165" s="116"/>
      <c r="B165" s="252"/>
      <c r="C165" s="252"/>
      <c r="D165" s="252"/>
      <c r="E165" s="252"/>
      <c r="F165" s="252"/>
      <c r="G165" s="23"/>
      <c r="H165" s="250"/>
      <c r="I165" s="251"/>
    </row>
    <row r="166" spans="1:9" ht="13.5" customHeight="1">
      <c r="A166" s="116"/>
      <c r="B166" s="252"/>
      <c r="C166" s="252"/>
      <c r="D166" s="252"/>
      <c r="E166" s="252"/>
      <c r="F166" s="252"/>
      <c r="G166" s="23"/>
      <c r="H166" s="250"/>
      <c r="I166" s="251"/>
    </row>
    <row r="167" spans="1:9" ht="13.5" customHeight="1">
      <c r="A167" s="116"/>
      <c r="B167" s="252"/>
      <c r="C167" s="252"/>
      <c r="D167" s="252"/>
      <c r="E167" s="252"/>
      <c r="F167" s="252"/>
      <c r="G167" s="23"/>
      <c r="H167" s="250"/>
      <c r="I167" s="251"/>
    </row>
    <row r="168" spans="1:9" ht="13.5" customHeight="1">
      <c r="A168" s="116"/>
      <c r="B168" s="252"/>
      <c r="C168" s="252"/>
      <c r="D168" s="252"/>
      <c r="E168" s="252"/>
      <c r="F168" s="252"/>
      <c r="G168" s="23"/>
      <c r="H168" s="250"/>
      <c r="I168" s="251"/>
    </row>
    <row r="169" spans="1:9" ht="13.5" customHeight="1">
      <c r="A169" s="116"/>
      <c r="B169" s="286"/>
      <c r="C169" s="287"/>
      <c r="D169" s="287"/>
      <c r="E169" s="287"/>
      <c r="F169" s="288"/>
      <c r="G169" s="23"/>
      <c r="H169" s="284"/>
      <c r="I169" s="285"/>
    </row>
    <row r="170" spans="1:9" ht="13.5" customHeight="1">
      <c r="A170" s="116"/>
      <c r="B170" s="293"/>
      <c r="C170" s="294"/>
      <c r="D170" s="294"/>
      <c r="E170" s="294"/>
      <c r="F170" s="295"/>
      <c r="G170" s="23"/>
      <c r="H170" s="284"/>
      <c r="I170" s="285"/>
    </row>
    <row r="171" spans="1:9" ht="13.5" customHeight="1" thickBot="1">
      <c r="A171" s="117"/>
      <c r="B171" s="281"/>
      <c r="C171" s="281"/>
      <c r="D171" s="281"/>
      <c r="E171" s="281"/>
      <c r="F171" s="281"/>
      <c r="G171" s="24"/>
      <c r="H171" s="282"/>
      <c r="I171" s="283"/>
    </row>
    <row r="172" spans="1:9" ht="13.5" customHeight="1">
      <c r="A172" s="118" t="s">
        <v>62</v>
      </c>
      <c r="B172" s="25"/>
      <c r="C172" s="25"/>
      <c r="D172" s="25"/>
      <c r="E172" s="25"/>
      <c r="F172" s="25"/>
      <c r="G172" s="26">
        <f>SUM(List3!A59,List3!C59,List3!E59,List3!G59,List3!I59)</f>
        <v>0</v>
      </c>
      <c r="H172" s="289">
        <f>SUM(List3!B59,List3!D59,List3!F59,List3!H59,List3!J59)</f>
        <v>0</v>
      </c>
      <c r="I172" s="290"/>
    </row>
    <row r="173" spans="1:9" ht="13.5" customHeight="1">
      <c r="A173" s="119" t="s">
        <v>63</v>
      </c>
      <c r="B173" s="27"/>
      <c r="C173" s="27"/>
      <c r="D173" s="27"/>
      <c r="E173" s="27"/>
      <c r="F173" s="27"/>
      <c r="G173" s="28">
        <f>SUM(List3!K59)</f>
        <v>0</v>
      </c>
      <c r="H173" s="291">
        <f>SUM(List3!L59)</f>
        <v>0</v>
      </c>
      <c r="I173" s="292"/>
    </row>
    <row r="174" spans="1:9" ht="13.5" customHeight="1">
      <c r="A174" s="120" t="s">
        <v>64</v>
      </c>
      <c r="B174" s="29"/>
      <c r="C174" s="29"/>
      <c r="D174" s="29"/>
      <c r="E174" s="29"/>
      <c r="F174" s="29"/>
      <c r="G174" s="28">
        <f>SUM(G172:G173)</f>
        <v>0</v>
      </c>
      <c r="H174" s="271">
        <f>SUM(H172:I173)</f>
        <v>0</v>
      </c>
      <c r="I174" s="272"/>
    </row>
    <row r="175" spans="1:9" ht="13.5" customHeight="1" thickBot="1">
      <c r="A175" s="121" t="s">
        <v>271</v>
      </c>
      <c r="B175" s="30"/>
      <c r="C175" s="30"/>
      <c r="D175" s="30"/>
      <c r="E175" s="30"/>
      <c r="F175" s="30"/>
      <c r="G175" s="273">
        <f>SUM(G174:I174)</f>
        <v>0</v>
      </c>
      <c r="H175" s="273"/>
      <c r="I175" s="274"/>
    </row>
    <row r="176" spans="1:9" ht="13.5" customHeight="1" thickBot="1">
      <c r="A176" s="122"/>
      <c r="B176" s="31"/>
      <c r="C176" s="31"/>
      <c r="D176" s="31"/>
      <c r="E176" s="31"/>
      <c r="F176" s="32"/>
      <c r="G176" s="32"/>
      <c r="H176" s="32"/>
      <c r="I176" s="123"/>
    </row>
    <row r="177" spans="1:9" ht="13.5" customHeight="1" thickBot="1">
      <c r="A177" s="275" t="s">
        <v>65</v>
      </c>
      <c r="B177" s="276"/>
      <c r="C177" s="276"/>
      <c r="D177" s="276"/>
      <c r="E177" s="276"/>
      <c r="F177" s="276"/>
      <c r="G177" s="276"/>
      <c r="H177" s="277" t="s">
        <v>66</v>
      </c>
      <c r="I177" s="278"/>
    </row>
    <row r="178" spans="1:9" ht="13.5" customHeight="1">
      <c r="A178" s="124" t="s">
        <v>67</v>
      </c>
      <c r="B178" s="33"/>
      <c r="C178" s="33"/>
      <c r="D178" s="33"/>
      <c r="E178" s="34"/>
      <c r="F178" s="35"/>
      <c r="G178" s="36"/>
      <c r="H178" s="277"/>
      <c r="I178" s="278"/>
    </row>
    <row r="179" spans="1:9" ht="13.5" customHeight="1">
      <c r="A179" s="279"/>
      <c r="B179" s="280"/>
      <c r="C179" s="280"/>
      <c r="D179" s="280"/>
      <c r="E179" s="280"/>
      <c r="F179" s="280"/>
      <c r="G179" s="280"/>
      <c r="H179" s="296"/>
      <c r="I179" s="297"/>
    </row>
    <row r="180" spans="1:9" ht="13.5" customHeight="1" thickBot="1">
      <c r="A180" s="298"/>
      <c r="B180" s="299"/>
      <c r="C180" s="299"/>
      <c r="D180" s="299"/>
      <c r="E180" s="299"/>
      <c r="F180" s="299"/>
      <c r="G180" s="299"/>
      <c r="H180" s="300"/>
      <c r="I180" s="301"/>
    </row>
    <row r="181" spans="1:9" ht="13.5" customHeight="1" thickBot="1">
      <c r="A181" s="302" t="s">
        <v>68</v>
      </c>
      <c r="B181" s="303"/>
      <c r="C181" s="303"/>
      <c r="D181" s="303"/>
      <c r="E181" s="303"/>
      <c r="F181" s="303"/>
      <c r="G181" s="303"/>
      <c r="H181" s="304">
        <f>SUM(H179:I180)</f>
        <v>0</v>
      </c>
      <c r="I181" s="305"/>
    </row>
    <row r="182" spans="1:9" ht="13.5" customHeight="1">
      <c r="A182" s="125"/>
      <c r="B182" s="5"/>
      <c r="C182" s="5"/>
      <c r="D182" s="5"/>
      <c r="E182" s="5"/>
      <c r="F182" s="5"/>
      <c r="G182" s="5"/>
      <c r="H182" s="306"/>
      <c r="I182" s="307"/>
    </row>
    <row r="183" spans="1:9" ht="13.5" customHeight="1">
      <c r="A183" s="308" t="s">
        <v>69</v>
      </c>
      <c r="B183" s="309"/>
      <c r="C183" s="309"/>
      <c r="D183" s="309"/>
      <c r="E183" s="309"/>
      <c r="F183" s="309"/>
      <c r="G183" s="309"/>
      <c r="H183" s="309"/>
      <c r="I183" s="310"/>
    </row>
    <row r="184" spans="1:9" s="37" customFormat="1" ht="13.5" customHeight="1">
      <c r="A184" s="308" t="s">
        <v>70</v>
      </c>
      <c r="B184" s="309"/>
      <c r="C184" s="309"/>
      <c r="D184" s="309"/>
      <c r="E184" s="309"/>
      <c r="F184" s="309"/>
      <c r="G184" s="309"/>
      <c r="H184" s="309"/>
      <c r="I184" s="310"/>
    </row>
    <row r="185" spans="1:9" s="37" customFormat="1" ht="13.5" customHeight="1" thickBot="1">
      <c r="A185" s="126"/>
      <c r="B185" s="38"/>
      <c r="C185" s="38"/>
      <c r="D185" s="38"/>
      <c r="E185" s="38"/>
      <c r="F185" s="38"/>
      <c r="G185" s="38"/>
      <c r="H185" s="38"/>
      <c r="I185" s="127"/>
    </row>
    <row r="186" spans="1:9" ht="13.5" customHeight="1">
      <c r="A186" s="311"/>
      <c r="B186" s="312"/>
      <c r="C186" s="312"/>
      <c r="D186" s="313" t="s">
        <v>71</v>
      </c>
      <c r="E186" s="313"/>
      <c r="F186" s="314" t="s">
        <v>72</v>
      </c>
      <c r="G186" s="314"/>
      <c r="H186" s="315" t="s">
        <v>73</v>
      </c>
      <c r="I186" s="316"/>
    </row>
    <row r="187" spans="1:9" ht="13.5" customHeight="1">
      <c r="A187" s="317" t="s">
        <v>74</v>
      </c>
      <c r="B187" s="318"/>
      <c r="C187" s="318"/>
      <c r="D187" s="319">
        <f>ROUNDDOWN(G173,-3)</f>
        <v>0</v>
      </c>
      <c r="E187" s="319"/>
      <c r="F187" s="320">
        <f>H173+D201</f>
        <v>0</v>
      </c>
      <c r="G187" s="320"/>
      <c r="H187" s="321">
        <f aca="true" t="shared" si="0" ref="H187:H193">SUM(D187:G187)</f>
        <v>0</v>
      </c>
      <c r="I187" s="322"/>
    </row>
    <row r="188" spans="1:9" ht="13.5" customHeight="1">
      <c r="A188" s="323" t="s">
        <v>75</v>
      </c>
      <c r="B188" s="324"/>
      <c r="C188" s="324"/>
      <c r="D188" s="320">
        <f>ROUNDDOWN(G172,-3)</f>
        <v>0</v>
      </c>
      <c r="E188" s="320"/>
      <c r="F188" s="320">
        <f>SUM(F189:F193)</f>
        <v>0</v>
      </c>
      <c r="G188" s="320"/>
      <c r="H188" s="325">
        <f t="shared" si="0"/>
        <v>0</v>
      </c>
      <c r="I188" s="326"/>
    </row>
    <row r="189" spans="1:9" ht="13.5" customHeight="1">
      <c r="A189" s="128" t="s">
        <v>76</v>
      </c>
      <c r="B189" s="2"/>
      <c r="C189" s="39"/>
      <c r="D189" s="327">
        <f>List3!A59</f>
        <v>0</v>
      </c>
      <c r="E189" s="327"/>
      <c r="F189" s="327">
        <f>List3!B59</f>
        <v>0</v>
      </c>
      <c r="G189" s="327"/>
      <c r="H189" s="328">
        <f t="shared" si="0"/>
        <v>0</v>
      </c>
      <c r="I189" s="329"/>
    </row>
    <row r="190" spans="1:9" ht="13.5" customHeight="1">
      <c r="A190" s="128" t="s">
        <v>77</v>
      </c>
      <c r="B190" s="2"/>
      <c r="C190" s="39"/>
      <c r="D190" s="327">
        <f>List3!C59</f>
        <v>0</v>
      </c>
      <c r="E190" s="327"/>
      <c r="F190" s="327">
        <f>List3!D59</f>
        <v>0</v>
      </c>
      <c r="G190" s="327"/>
      <c r="H190" s="328">
        <f t="shared" si="0"/>
        <v>0</v>
      </c>
      <c r="I190" s="329"/>
    </row>
    <row r="191" spans="1:9" ht="13.5" customHeight="1">
      <c r="A191" s="128" t="s">
        <v>78</v>
      </c>
      <c r="B191" s="2"/>
      <c r="C191" s="39"/>
      <c r="D191" s="327">
        <f>List3!E59</f>
        <v>0</v>
      </c>
      <c r="E191" s="327"/>
      <c r="F191" s="327">
        <f>List3!F59</f>
        <v>0</v>
      </c>
      <c r="G191" s="327"/>
      <c r="H191" s="328">
        <f t="shared" si="0"/>
        <v>0</v>
      </c>
      <c r="I191" s="329"/>
    </row>
    <row r="192" spans="1:9" ht="13.5" customHeight="1">
      <c r="A192" s="128" t="s">
        <v>79</v>
      </c>
      <c r="B192" s="2"/>
      <c r="C192" s="39"/>
      <c r="D192" s="327">
        <f>List3!G59</f>
        <v>0</v>
      </c>
      <c r="E192" s="327"/>
      <c r="F192" s="327">
        <f>List3!H59</f>
        <v>0</v>
      </c>
      <c r="G192" s="327"/>
      <c r="H192" s="328">
        <f t="shared" si="0"/>
        <v>0</v>
      </c>
      <c r="I192" s="329"/>
    </row>
    <row r="193" spans="1:9" ht="13.5" customHeight="1" thickBot="1">
      <c r="A193" s="129" t="s">
        <v>80</v>
      </c>
      <c r="B193" s="11"/>
      <c r="C193" s="40"/>
      <c r="D193" s="330">
        <f>List3!I59</f>
        <v>0</v>
      </c>
      <c r="E193" s="330"/>
      <c r="F193" s="330">
        <f>List3!J59+D202</f>
        <v>0</v>
      </c>
      <c r="G193" s="330"/>
      <c r="H193" s="331">
        <f t="shared" si="0"/>
        <v>0</v>
      </c>
      <c r="I193" s="332"/>
    </row>
    <row r="194" spans="1:9" ht="13.5" customHeight="1" thickBot="1">
      <c r="A194" s="130"/>
      <c r="B194" s="41"/>
      <c r="C194" s="2"/>
      <c r="D194" s="2"/>
      <c r="E194" s="15"/>
      <c r="F194" s="15"/>
      <c r="G194" s="15"/>
      <c r="H194" s="15"/>
      <c r="I194" s="93"/>
    </row>
    <row r="195" spans="1:9" ht="13.5" customHeight="1">
      <c r="A195" s="333"/>
      <c r="B195" s="334"/>
      <c r="C195" s="334"/>
      <c r="D195" s="335" t="s">
        <v>81</v>
      </c>
      <c r="E195" s="335"/>
      <c r="F195" s="336" t="s">
        <v>82</v>
      </c>
      <c r="G195" s="336"/>
      <c r="H195" s="2"/>
      <c r="I195" s="93"/>
    </row>
    <row r="196" spans="1:9" ht="13.5" customHeight="1" thickBot="1">
      <c r="A196" s="337" t="s">
        <v>83</v>
      </c>
      <c r="B196" s="338"/>
      <c r="C196" s="338"/>
      <c r="D196" s="339">
        <f>SUM(D187:E188)</f>
        <v>0</v>
      </c>
      <c r="E196" s="339"/>
      <c r="F196" s="42" t="e">
        <f>D196/D200</f>
        <v>#DIV/0!</v>
      </c>
      <c r="G196" s="340" t="s">
        <v>84</v>
      </c>
      <c r="H196" s="43"/>
      <c r="I196" s="131"/>
    </row>
    <row r="197" spans="1:9" ht="13.5" customHeight="1" thickBot="1">
      <c r="A197" s="341" t="s">
        <v>85</v>
      </c>
      <c r="B197" s="342"/>
      <c r="C197" s="342"/>
      <c r="D197" s="343">
        <f>SUM(F187:G188)</f>
        <v>0</v>
      </c>
      <c r="E197" s="343"/>
      <c r="F197" s="44" t="e">
        <f>D197/D200</f>
        <v>#DIV/0!</v>
      </c>
      <c r="G197" s="340"/>
      <c r="H197" s="43"/>
      <c r="I197" s="131"/>
    </row>
    <row r="198" spans="1:9" ht="13.5" customHeight="1" thickBot="1">
      <c r="A198" s="92" t="s">
        <v>86</v>
      </c>
      <c r="B198" s="2"/>
      <c r="C198" s="7"/>
      <c r="D198" s="344">
        <f>D197-D199</f>
        <v>0</v>
      </c>
      <c r="E198" s="344"/>
      <c r="F198" s="45" t="e">
        <f>D198/D200</f>
        <v>#DIV/0!</v>
      </c>
      <c r="G198" s="340"/>
      <c r="H198" s="7"/>
      <c r="I198" s="97"/>
    </row>
    <row r="199" spans="1:9" ht="13.5" customHeight="1" thickBot="1">
      <c r="A199" s="92" t="s">
        <v>87</v>
      </c>
      <c r="B199" s="2"/>
      <c r="C199" s="7"/>
      <c r="D199" s="345">
        <f>SUM(H179:I180)</f>
        <v>0</v>
      </c>
      <c r="E199" s="345"/>
      <c r="F199" s="45" t="e">
        <f>D199/D200</f>
        <v>#DIV/0!</v>
      </c>
      <c r="G199" s="340"/>
      <c r="H199" s="7"/>
      <c r="I199" s="97"/>
    </row>
    <row r="200" spans="1:9" ht="13.5" customHeight="1" thickBot="1">
      <c r="A200" s="132" t="s">
        <v>88</v>
      </c>
      <c r="B200" s="46"/>
      <c r="C200" s="46"/>
      <c r="D200" s="346">
        <f>SUM(D196:E197)</f>
        <v>0</v>
      </c>
      <c r="E200" s="346"/>
      <c r="F200" s="47" t="e">
        <f>SUM(F196:F197)</f>
        <v>#DIV/0!</v>
      </c>
      <c r="G200" s="340"/>
      <c r="H200" s="7"/>
      <c r="I200" s="97"/>
    </row>
    <row r="201" spans="1:9" ht="15.75" customHeight="1">
      <c r="A201" s="347" t="s">
        <v>89</v>
      </c>
      <c r="B201" s="348"/>
      <c r="C201" s="348"/>
      <c r="D201" s="349">
        <f>G173-D187</f>
        <v>0</v>
      </c>
      <c r="E201" s="349"/>
      <c r="F201" s="350" t="s">
        <v>90</v>
      </c>
      <c r="G201" s="350"/>
      <c r="H201" s="7"/>
      <c r="I201" s="97"/>
    </row>
    <row r="202" spans="1:9" ht="27" customHeight="1" thickBot="1">
      <c r="A202" s="352" t="s">
        <v>91</v>
      </c>
      <c r="B202" s="353"/>
      <c r="C202" s="353"/>
      <c r="D202" s="354">
        <f>G172-D188</f>
        <v>0</v>
      </c>
      <c r="E202" s="354"/>
      <c r="F202" s="351"/>
      <c r="G202" s="351"/>
      <c r="H202" s="103"/>
      <c r="I202" s="104"/>
    </row>
    <row r="203" spans="1:9" ht="13.5" customHeight="1">
      <c r="A203" s="262" t="s">
        <v>290</v>
      </c>
      <c r="B203" s="263"/>
      <c r="C203" s="263"/>
      <c r="D203" s="263"/>
      <c r="E203" s="263"/>
      <c r="F203" s="263"/>
      <c r="G203" s="263"/>
      <c r="H203" s="263"/>
      <c r="I203" s="264"/>
    </row>
    <row r="204" spans="1:9" ht="13.5" customHeight="1">
      <c r="A204" s="265"/>
      <c r="B204" s="266"/>
      <c r="C204" s="266"/>
      <c r="D204" s="266"/>
      <c r="E204" s="266"/>
      <c r="F204" s="266"/>
      <c r="G204" s="266"/>
      <c r="H204" s="266"/>
      <c r="I204" s="267"/>
    </row>
    <row r="205" spans="1:9" ht="13.5" customHeight="1">
      <c r="A205" s="268"/>
      <c r="B205" s="269"/>
      <c r="C205" s="269"/>
      <c r="D205" s="269"/>
      <c r="E205" s="269"/>
      <c r="F205" s="269"/>
      <c r="G205" s="269"/>
      <c r="H205" s="269"/>
      <c r="I205" s="270"/>
    </row>
    <row r="206" spans="1:9" ht="13.5" customHeight="1">
      <c r="A206" s="133" t="s">
        <v>289</v>
      </c>
      <c r="B206" s="85"/>
      <c r="C206" s="85"/>
      <c r="D206" s="75"/>
      <c r="E206" s="75"/>
      <c r="F206" s="76"/>
      <c r="G206" s="76"/>
      <c r="H206" s="2"/>
      <c r="I206" s="93"/>
    </row>
    <row r="207" spans="1:9" ht="13.5" customHeight="1">
      <c r="A207" s="128" t="s">
        <v>281</v>
      </c>
      <c r="B207" s="77"/>
      <c r="C207" s="77"/>
      <c r="D207" s="77" t="s">
        <v>279</v>
      </c>
      <c r="E207" s="75"/>
      <c r="F207" s="75" t="s">
        <v>280</v>
      </c>
      <c r="G207" s="87"/>
      <c r="H207" s="87" t="s">
        <v>287</v>
      </c>
      <c r="I207" s="93"/>
    </row>
    <row r="208" spans="1:9" ht="13.5" customHeight="1">
      <c r="A208" s="255"/>
      <c r="B208" s="256"/>
      <c r="C208" s="257"/>
      <c r="D208" s="258"/>
      <c r="E208" s="259"/>
      <c r="F208" s="260"/>
      <c r="G208" s="261"/>
      <c r="H208" s="90"/>
      <c r="I208" s="93"/>
    </row>
    <row r="209" spans="1:9" ht="13.5" customHeight="1">
      <c r="A209" s="255"/>
      <c r="B209" s="256"/>
      <c r="C209" s="257"/>
      <c r="D209" s="258"/>
      <c r="E209" s="259"/>
      <c r="F209" s="260"/>
      <c r="G209" s="261"/>
      <c r="H209" s="90"/>
      <c r="I209" s="93"/>
    </row>
    <row r="210" spans="1:9" ht="13.5" customHeight="1">
      <c r="A210" s="255"/>
      <c r="B210" s="256"/>
      <c r="C210" s="257"/>
      <c r="D210" s="258"/>
      <c r="E210" s="259"/>
      <c r="F210" s="260"/>
      <c r="G210" s="261"/>
      <c r="H210" s="90"/>
      <c r="I210" s="93"/>
    </row>
    <row r="211" spans="1:9" ht="13.5" customHeight="1">
      <c r="A211" s="255"/>
      <c r="B211" s="256"/>
      <c r="C211" s="257"/>
      <c r="D211" s="258"/>
      <c r="E211" s="259"/>
      <c r="F211" s="260"/>
      <c r="G211" s="261"/>
      <c r="H211" s="90"/>
      <c r="I211" s="93"/>
    </row>
    <row r="212" spans="1:9" ht="13.5" customHeight="1">
      <c r="A212" s="255"/>
      <c r="B212" s="256"/>
      <c r="C212" s="257"/>
      <c r="D212" s="258"/>
      <c r="E212" s="259"/>
      <c r="F212" s="260"/>
      <c r="G212" s="261"/>
      <c r="H212" s="90"/>
      <c r="I212" s="93"/>
    </row>
    <row r="213" spans="1:9" ht="13.5" customHeight="1">
      <c r="A213" s="255"/>
      <c r="B213" s="256"/>
      <c r="C213" s="257"/>
      <c r="D213" s="258"/>
      <c r="E213" s="259"/>
      <c r="F213" s="260"/>
      <c r="G213" s="261"/>
      <c r="H213" s="90"/>
      <c r="I213" s="93"/>
    </row>
    <row r="214" spans="1:9" ht="13.5" customHeight="1">
      <c r="A214" s="255"/>
      <c r="B214" s="256"/>
      <c r="C214" s="257"/>
      <c r="D214" s="258"/>
      <c r="E214" s="259"/>
      <c r="F214" s="260"/>
      <c r="G214" s="261"/>
      <c r="H214" s="90"/>
      <c r="I214" s="93"/>
    </row>
    <row r="215" spans="1:9" ht="15" customHeight="1">
      <c r="A215" s="134"/>
      <c r="B215" s="85"/>
      <c r="C215" s="85"/>
      <c r="D215" s="75"/>
      <c r="E215" s="75"/>
      <c r="F215" s="76"/>
      <c r="G215" s="76"/>
      <c r="H215" s="2"/>
      <c r="I215" s="93"/>
    </row>
    <row r="216" spans="1:9" ht="13.5" customHeight="1">
      <c r="A216" s="133" t="s">
        <v>282</v>
      </c>
      <c r="B216" s="85"/>
      <c r="C216" s="85"/>
      <c r="D216" s="75"/>
      <c r="E216" s="75"/>
      <c r="F216" s="76"/>
      <c r="G216" s="76"/>
      <c r="H216" s="2"/>
      <c r="I216" s="93"/>
    </row>
    <row r="217" spans="1:9" ht="13.5" customHeight="1">
      <c r="A217" s="128" t="s">
        <v>283</v>
      </c>
      <c r="B217" s="85"/>
      <c r="C217" s="85"/>
      <c r="D217" s="75"/>
      <c r="E217" s="75"/>
      <c r="F217" s="76"/>
      <c r="G217" s="76"/>
      <c r="H217" s="2"/>
      <c r="I217" s="93"/>
    </row>
    <row r="218" spans="1:9" ht="14.25" customHeight="1">
      <c r="A218" s="134"/>
      <c r="B218" s="85"/>
      <c r="C218" s="85"/>
      <c r="D218" s="75"/>
      <c r="E218" s="75"/>
      <c r="F218" s="76"/>
      <c r="G218" s="76"/>
      <c r="H218" s="2"/>
      <c r="I218" s="93"/>
    </row>
    <row r="219" spans="1:9" ht="13.5" customHeight="1">
      <c r="A219" s="128" t="s">
        <v>284</v>
      </c>
      <c r="B219" s="85"/>
      <c r="C219" s="85"/>
      <c r="D219" s="77" t="s">
        <v>285</v>
      </c>
      <c r="E219" s="75"/>
      <c r="F219" s="75" t="s">
        <v>286</v>
      </c>
      <c r="G219" s="76"/>
      <c r="H219" s="76"/>
      <c r="I219" s="93"/>
    </row>
    <row r="220" spans="1:9" ht="13.5" customHeight="1">
      <c r="A220" s="255"/>
      <c r="B220" s="256"/>
      <c r="C220" s="257"/>
      <c r="D220" s="258"/>
      <c r="E220" s="259"/>
      <c r="F220" s="91"/>
      <c r="G220" s="86"/>
      <c r="H220" s="84"/>
      <c r="I220" s="93"/>
    </row>
    <row r="221" spans="1:9" ht="13.5" customHeight="1">
      <c r="A221" s="255"/>
      <c r="B221" s="256"/>
      <c r="C221" s="257"/>
      <c r="D221" s="258"/>
      <c r="E221" s="259"/>
      <c r="F221" s="91"/>
      <c r="G221" s="86"/>
      <c r="H221" s="84"/>
      <c r="I221" s="93"/>
    </row>
    <row r="222" spans="1:9" ht="13.5" customHeight="1">
      <c r="A222" s="255"/>
      <c r="B222" s="256"/>
      <c r="C222" s="257"/>
      <c r="D222" s="258"/>
      <c r="E222" s="259"/>
      <c r="F222" s="91"/>
      <c r="G222" s="86"/>
      <c r="H222" s="84"/>
      <c r="I222" s="93"/>
    </row>
    <row r="223" spans="1:9" ht="13.5" customHeight="1">
      <c r="A223" s="255"/>
      <c r="B223" s="256"/>
      <c r="C223" s="257"/>
      <c r="D223" s="258"/>
      <c r="E223" s="259"/>
      <c r="F223" s="91"/>
      <c r="G223" s="86"/>
      <c r="H223" s="84"/>
      <c r="I223" s="93"/>
    </row>
    <row r="224" spans="1:9" ht="13.5" customHeight="1">
      <c r="A224" s="255"/>
      <c r="B224" s="256"/>
      <c r="C224" s="257"/>
      <c r="D224" s="258"/>
      <c r="E224" s="259"/>
      <c r="F224" s="91"/>
      <c r="G224" s="86"/>
      <c r="H224" s="84"/>
      <c r="I224" s="93"/>
    </row>
    <row r="225" spans="1:9" ht="13.5" customHeight="1">
      <c r="A225" s="255"/>
      <c r="B225" s="256"/>
      <c r="C225" s="257"/>
      <c r="D225" s="258"/>
      <c r="E225" s="259"/>
      <c r="F225" s="91"/>
      <c r="G225" s="86"/>
      <c r="H225" s="84"/>
      <c r="I225" s="93"/>
    </row>
    <row r="226" spans="1:9" ht="13.5" customHeight="1">
      <c r="A226" s="255"/>
      <c r="B226" s="256"/>
      <c r="C226" s="257"/>
      <c r="D226" s="258"/>
      <c r="E226" s="259"/>
      <c r="F226" s="91"/>
      <c r="G226" s="86"/>
      <c r="H226" s="84"/>
      <c r="I226" s="93"/>
    </row>
    <row r="227" spans="1:9" ht="15" customHeight="1">
      <c r="A227" s="135"/>
      <c r="B227" s="88"/>
      <c r="C227" s="88"/>
      <c r="D227" s="89"/>
      <c r="E227" s="89"/>
      <c r="F227" s="86"/>
      <c r="G227" s="86"/>
      <c r="H227" s="84"/>
      <c r="I227" s="93"/>
    </row>
    <row r="228" spans="1:9" ht="13.5" customHeight="1">
      <c r="A228" s="308" t="s">
        <v>92</v>
      </c>
      <c r="B228" s="309"/>
      <c r="C228" s="309"/>
      <c r="D228" s="309"/>
      <c r="E228" s="309"/>
      <c r="F228" s="309"/>
      <c r="G228" s="309"/>
      <c r="H228" s="309"/>
      <c r="I228" s="310"/>
    </row>
    <row r="229" spans="1:9" ht="13.5" customHeight="1">
      <c r="A229" s="308"/>
      <c r="B229" s="309"/>
      <c r="C229" s="309"/>
      <c r="D229" s="309"/>
      <c r="E229" s="309"/>
      <c r="F229" s="309"/>
      <c r="G229" s="309"/>
      <c r="H229" s="309"/>
      <c r="I229" s="310"/>
    </row>
    <row r="230" spans="1:9" ht="13.5" customHeight="1">
      <c r="A230" s="355" t="s">
        <v>296</v>
      </c>
      <c r="B230" s="356"/>
      <c r="C230" s="356"/>
      <c r="D230" s="356"/>
      <c r="E230" s="356"/>
      <c r="F230" s="356"/>
      <c r="G230" s="356"/>
      <c r="H230" s="356"/>
      <c r="I230" s="357"/>
    </row>
    <row r="231" spans="1:9" ht="13.5" customHeight="1">
      <c r="A231" s="355"/>
      <c r="B231" s="356"/>
      <c r="C231" s="356"/>
      <c r="D231" s="356"/>
      <c r="E231" s="356"/>
      <c r="F231" s="356"/>
      <c r="G231" s="356"/>
      <c r="H231" s="356"/>
      <c r="I231" s="357"/>
    </row>
    <row r="232" spans="1:9" ht="13.5" customHeight="1">
      <c r="A232" s="355"/>
      <c r="B232" s="356"/>
      <c r="C232" s="356"/>
      <c r="D232" s="356"/>
      <c r="E232" s="356"/>
      <c r="F232" s="356"/>
      <c r="G232" s="356"/>
      <c r="H232" s="356"/>
      <c r="I232" s="357"/>
    </row>
    <row r="233" spans="1:9" ht="13.5" customHeight="1">
      <c r="A233" s="355"/>
      <c r="B233" s="356"/>
      <c r="C233" s="356"/>
      <c r="D233" s="356"/>
      <c r="E233" s="356"/>
      <c r="F233" s="356"/>
      <c r="G233" s="356"/>
      <c r="H233" s="356"/>
      <c r="I233" s="357"/>
    </row>
    <row r="234" spans="1:9" ht="13.5" customHeight="1">
      <c r="A234" s="355"/>
      <c r="B234" s="356"/>
      <c r="C234" s="356"/>
      <c r="D234" s="356"/>
      <c r="E234" s="356"/>
      <c r="F234" s="356"/>
      <c r="G234" s="356"/>
      <c r="H234" s="356"/>
      <c r="I234" s="357"/>
    </row>
    <row r="235" spans="1:9" ht="16.5" customHeight="1">
      <c r="A235" s="355"/>
      <c r="B235" s="356"/>
      <c r="C235" s="356"/>
      <c r="D235" s="356"/>
      <c r="E235" s="356"/>
      <c r="F235" s="356"/>
      <c r="G235" s="356"/>
      <c r="H235" s="356"/>
      <c r="I235" s="357"/>
    </row>
    <row r="236" spans="1:9" ht="15" customHeight="1">
      <c r="A236" s="364" t="s">
        <v>306</v>
      </c>
      <c r="B236" s="365"/>
      <c r="C236" s="365"/>
      <c r="D236" s="365"/>
      <c r="E236" s="365"/>
      <c r="F236" s="365"/>
      <c r="G236" s="365"/>
      <c r="H236" s="365"/>
      <c r="I236" s="366"/>
    </row>
    <row r="237" spans="1:9" ht="15" customHeight="1">
      <c r="A237" s="367"/>
      <c r="B237" s="365"/>
      <c r="C237" s="365"/>
      <c r="D237" s="365"/>
      <c r="E237" s="365"/>
      <c r="F237" s="365"/>
      <c r="G237" s="365"/>
      <c r="H237" s="365"/>
      <c r="I237" s="366"/>
    </row>
    <row r="238" spans="1:9" ht="18.75" customHeight="1">
      <c r="A238" s="367"/>
      <c r="B238" s="365"/>
      <c r="C238" s="365"/>
      <c r="D238" s="365"/>
      <c r="E238" s="365"/>
      <c r="F238" s="365"/>
      <c r="G238" s="365"/>
      <c r="H238" s="365"/>
      <c r="I238" s="366"/>
    </row>
    <row r="239" spans="1:9" ht="13.5" customHeight="1">
      <c r="A239" s="92"/>
      <c r="B239" s="2"/>
      <c r="C239" s="2"/>
      <c r="D239" s="2"/>
      <c r="E239" s="2"/>
      <c r="F239" s="2"/>
      <c r="G239" s="2"/>
      <c r="H239" s="2"/>
      <c r="I239" s="93"/>
    </row>
    <row r="240" spans="1:9" ht="13.5" customHeight="1">
      <c r="A240" s="136" t="s">
        <v>93</v>
      </c>
      <c r="B240" s="358"/>
      <c r="C240" s="358"/>
      <c r="D240" s="358"/>
      <c r="E240" s="358"/>
      <c r="F240" s="3" t="s">
        <v>94</v>
      </c>
      <c r="G240" s="358"/>
      <c r="H240" s="358"/>
      <c r="I240" s="93"/>
    </row>
    <row r="241" spans="1:9" ht="13.5" customHeight="1">
      <c r="A241" s="92"/>
      <c r="B241" s="2"/>
      <c r="C241" s="2"/>
      <c r="D241" s="2"/>
      <c r="E241" s="2"/>
      <c r="F241" s="2"/>
      <c r="G241" s="2"/>
      <c r="H241" s="2"/>
      <c r="I241" s="93"/>
    </row>
    <row r="242" spans="1:9" ht="13.5" customHeight="1">
      <c r="A242" s="216" t="s">
        <v>291</v>
      </c>
      <c r="B242" s="371"/>
      <c r="C242" s="371"/>
      <c r="D242" s="2"/>
      <c r="E242" s="176"/>
      <c r="F242" s="176"/>
      <c r="G242" s="176"/>
      <c r="H242" s="176"/>
      <c r="I242" s="93"/>
    </row>
    <row r="243" spans="1:9" ht="13.5" customHeight="1">
      <c r="A243" s="372"/>
      <c r="B243" s="371"/>
      <c r="C243" s="371"/>
      <c r="D243" s="2"/>
      <c r="E243" s="176"/>
      <c r="F243" s="176"/>
      <c r="G243" s="176"/>
      <c r="H243" s="176"/>
      <c r="I243" s="93"/>
    </row>
    <row r="244" spans="1:9" ht="13.5" customHeight="1">
      <c r="A244" s="373" t="s">
        <v>292</v>
      </c>
      <c r="B244" s="374"/>
      <c r="C244" s="137"/>
      <c r="D244" s="2"/>
      <c r="E244" s="176"/>
      <c r="F244" s="176"/>
      <c r="G244" s="176"/>
      <c r="H244" s="176"/>
      <c r="I244" s="93"/>
    </row>
    <row r="245" spans="1:9" ht="13.5" customHeight="1">
      <c r="A245" s="373" t="s">
        <v>293</v>
      </c>
      <c r="B245" s="374"/>
      <c r="C245" s="137"/>
      <c r="D245" s="2"/>
      <c r="E245" s="176"/>
      <c r="F245" s="176"/>
      <c r="G245" s="176"/>
      <c r="H245" s="176"/>
      <c r="I245" s="93"/>
    </row>
    <row r="246" spans="1:9" ht="13.5" customHeight="1">
      <c r="A246" s="92"/>
      <c r="B246" s="2"/>
      <c r="C246" s="2"/>
      <c r="D246" s="2"/>
      <c r="E246" s="176"/>
      <c r="F246" s="176"/>
      <c r="G246" s="176"/>
      <c r="H246" s="176"/>
      <c r="I246" s="93"/>
    </row>
    <row r="247" spans="1:9" ht="13.5" customHeight="1">
      <c r="A247" s="92"/>
      <c r="B247" s="2"/>
      <c r="C247" s="2"/>
      <c r="D247" s="2"/>
      <c r="E247" s="176"/>
      <c r="F247" s="176"/>
      <c r="G247" s="176"/>
      <c r="H247" s="176"/>
      <c r="I247" s="93"/>
    </row>
    <row r="248" spans="1:9" ht="13.5" customHeight="1" thickBot="1">
      <c r="A248" s="92"/>
      <c r="B248" s="18"/>
      <c r="C248" s="18"/>
      <c r="D248" s="48"/>
      <c r="E248" s="359" t="s">
        <v>95</v>
      </c>
      <c r="F248" s="359"/>
      <c r="G248" s="359"/>
      <c r="H248" s="359"/>
      <c r="I248" s="138"/>
    </row>
    <row r="249" spans="1:9" ht="13.5" customHeight="1" thickBot="1">
      <c r="A249" s="92"/>
      <c r="B249" s="2"/>
      <c r="C249" s="2"/>
      <c r="D249" s="48"/>
      <c r="E249" s="359"/>
      <c r="F249" s="359"/>
      <c r="G249" s="359"/>
      <c r="H249" s="359"/>
      <c r="I249" s="93"/>
    </row>
    <row r="250" spans="1:9" ht="13.5" customHeight="1" thickBot="1">
      <c r="A250" s="102"/>
      <c r="B250" s="139"/>
      <c r="C250" s="139"/>
      <c r="D250" s="139"/>
      <c r="E250" s="360"/>
      <c r="F250" s="360"/>
      <c r="G250" s="360"/>
      <c r="H250" s="360"/>
      <c r="I250" s="140"/>
    </row>
    <row r="251" spans="1:9" ht="13.5" customHeight="1">
      <c r="A251" s="361" t="s">
        <v>96</v>
      </c>
      <c r="B251" s="362"/>
      <c r="C251" s="362"/>
      <c r="D251" s="362"/>
      <c r="E251" s="362"/>
      <c r="F251" s="362"/>
      <c r="G251" s="362"/>
      <c r="H251" s="362"/>
      <c r="I251" s="363"/>
    </row>
    <row r="252" spans="1:9" ht="27.75" customHeight="1">
      <c r="A252" s="368" t="s">
        <v>97</v>
      </c>
      <c r="B252" s="369"/>
      <c r="C252" s="369"/>
      <c r="D252" s="369"/>
      <c r="E252" s="369"/>
      <c r="F252" s="369"/>
      <c r="G252" s="369"/>
      <c r="H252" s="369"/>
      <c r="I252" s="370"/>
    </row>
    <row r="253" spans="1:9" ht="31.5" customHeight="1">
      <c r="A253" s="375" t="s">
        <v>98</v>
      </c>
      <c r="B253" s="376"/>
      <c r="C253" s="376"/>
      <c r="D253" s="376"/>
      <c r="E253" s="376"/>
      <c r="F253" s="376"/>
      <c r="G253" s="376"/>
      <c r="H253" s="376"/>
      <c r="I253" s="377"/>
    </row>
    <row r="254" spans="1:9" ht="24" customHeight="1">
      <c r="A254" s="375" t="s">
        <v>99</v>
      </c>
      <c r="B254" s="376"/>
      <c r="C254" s="376"/>
      <c r="D254" s="376"/>
      <c r="E254" s="376"/>
      <c r="F254" s="376"/>
      <c r="G254" s="376"/>
      <c r="H254" s="376"/>
      <c r="I254" s="377"/>
    </row>
    <row r="255" spans="1:9" ht="59.25" customHeight="1">
      <c r="A255" s="378" t="s">
        <v>100</v>
      </c>
      <c r="B255" s="379"/>
      <c r="C255" s="379"/>
      <c r="D255" s="379"/>
      <c r="E255" s="379"/>
      <c r="F255" s="379"/>
      <c r="G255" s="379"/>
      <c r="H255" s="379"/>
      <c r="I255" s="380"/>
    </row>
    <row r="256" spans="1:9" ht="13.5" customHeight="1">
      <c r="A256" s="378"/>
      <c r="B256" s="379"/>
      <c r="C256" s="379"/>
      <c r="D256" s="379"/>
      <c r="E256" s="379"/>
      <c r="F256" s="379"/>
      <c r="G256" s="379"/>
      <c r="H256" s="379"/>
      <c r="I256" s="380"/>
    </row>
    <row r="257" spans="1:9" ht="43.5" customHeight="1">
      <c r="A257" s="375" t="s">
        <v>101</v>
      </c>
      <c r="B257" s="376"/>
      <c r="C257" s="376"/>
      <c r="D257" s="376"/>
      <c r="E257" s="376"/>
      <c r="F257" s="376"/>
      <c r="G257" s="376"/>
      <c r="H257" s="376"/>
      <c r="I257" s="377"/>
    </row>
    <row r="258" spans="1:9" ht="72" customHeight="1">
      <c r="A258" s="381" t="s">
        <v>288</v>
      </c>
      <c r="B258" s="382"/>
      <c r="C258" s="382"/>
      <c r="D258" s="382"/>
      <c r="E258" s="382"/>
      <c r="F258" s="382"/>
      <c r="G258" s="382"/>
      <c r="H258" s="382"/>
      <c r="I258" s="383"/>
    </row>
    <row r="259" spans="1:9" ht="9" customHeight="1">
      <c r="A259" s="375"/>
      <c r="B259" s="376"/>
      <c r="C259" s="376"/>
      <c r="D259" s="376"/>
      <c r="E259" s="376"/>
      <c r="F259" s="376"/>
      <c r="G259" s="376"/>
      <c r="H259" s="376"/>
      <c r="I259" s="377"/>
    </row>
    <row r="260" spans="1:9" ht="24" customHeight="1">
      <c r="A260" s="384" t="s">
        <v>102</v>
      </c>
      <c r="B260" s="385"/>
      <c r="C260" s="385"/>
      <c r="D260" s="385"/>
      <c r="E260" s="385"/>
      <c r="F260" s="385"/>
      <c r="G260" s="385"/>
      <c r="H260" s="385"/>
      <c r="I260" s="386"/>
    </row>
    <row r="261" spans="1:9" ht="22.5" customHeight="1">
      <c r="A261" s="387" t="s">
        <v>294</v>
      </c>
      <c r="B261" s="376"/>
      <c r="C261" s="376"/>
      <c r="D261" s="376"/>
      <c r="E261" s="376"/>
      <c r="F261" s="376"/>
      <c r="G261" s="376"/>
      <c r="H261" s="376"/>
      <c r="I261" s="377"/>
    </row>
    <row r="262" spans="1:9" ht="39" customHeight="1">
      <c r="A262" s="387" t="s">
        <v>309</v>
      </c>
      <c r="B262" s="376"/>
      <c r="C262" s="376"/>
      <c r="D262" s="376"/>
      <c r="E262" s="376"/>
      <c r="F262" s="376"/>
      <c r="G262" s="376"/>
      <c r="H262" s="376"/>
      <c r="I262" s="377"/>
    </row>
    <row r="263" spans="1:9" ht="66" customHeight="1">
      <c r="A263" s="378" t="s">
        <v>310</v>
      </c>
      <c r="B263" s="379"/>
      <c r="C263" s="379"/>
      <c r="D263" s="379"/>
      <c r="E263" s="379"/>
      <c r="F263" s="379"/>
      <c r="G263" s="379"/>
      <c r="H263" s="379"/>
      <c r="I263" s="380"/>
    </row>
    <row r="264" spans="1:9" ht="50.25" customHeight="1">
      <c r="A264" s="375" t="s">
        <v>307</v>
      </c>
      <c r="B264" s="376"/>
      <c r="C264" s="376"/>
      <c r="D264" s="376"/>
      <c r="E264" s="376"/>
      <c r="F264" s="376"/>
      <c r="G264" s="376"/>
      <c r="H264" s="376"/>
      <c r="I264" s="377"/>
    </row>
    <row r="265" spans="1:9" ht="32.25" customHeight="1">
      <c r="A265" s="375" t="s">
        <v>295</v>
      </c>
      <c r="B265" s="376"/>
      <c r="C265" s="376"/>
      <c r="D265" s="376"/>
      <c r="E265" s="376"/>
      <c r="F265" s="376"/>
      <c r="G265" s="376"/>
      <c r="H265" s="376"/>
      <c r="I265" s="377"/>
    </row>
    <row r="266" spans="1:9" ht="53.25" customHeight="1">
      <c r="A266" s="375" t="s">
        <v>103</v>
      </c>
      <c r="B266" s="376"/>
      <c r="C266" s="376"/>
      <c r="D266" s="376"/>
      <c r="E266" s="376"/>
      <c r="F266" s="376"/>
      <c r="G266" s="376"/>
      <c r="H266" s="376"/>
      <c r="I266" s="377"/>
    </row>
    <row r="267" spans="1:9" ht="63" customHeight="1">
      <c r="A267" s="381" t="s">
        <v>311</v>
      </c>
      <c r="B267" s="382"/>
      <c r="C267" s="382"/>
      <c r="D267" s="382"/>
      <c r="E267" s="382"/>
      <c r="F267" s="382"/>
      <c r="G267" s="382"/>
      <c r="H267" s="382"/>
      <c r="I267" s="383"/>
    </row>
    <row r="268" spans="1:9" ht="34.5" customHeight="1">
      <c r="A268" s="375" t="s">
        <v>104</v>
      </c>
      <c r="B268" s="376"/>
      <c r="C268" s="376"/>
      <c r="D268" s="376"/>
      <c r="E268" s="376"/>
      <c r="F268" s="376"/>
      <c r="G268" s="376"/>
      <c r="H268" s="376"/>
      <c r="I268" s="377"/>
    </row>
    <row r="269" spans="1:9" ht="13.5" customHeight="1" thickBot="1">
      <c r="A269" s="389"/>
      <c r="B269" s="390"/>
      <c r="C269" s="390"/>
      <c r="D269" s="390"/>
      <c r="E269" s="390"/>
      <c r="F269" s="390"/>
      <c r="G269" s="390"/>
      <c r="H269" s="390"/>
      <c r="I269" s="391"/>
    </row>
    <row r="270" spans="1:9" ht="13.5" customHeight="1">
      <c r="A270" s="376"/>
      <c r="B270" s="376"/>
      <c r="C270" s="376"/>
      <c r="D270" s="376"/>
      <c r="E270" s="376"/>
      <c r="F270" s="376"/>
      <c r="G270" s="376"/>
      <c r="H270" s="376"/>
      <c r="I270" s="376"/>
    </row>
    <row r="271" spans="1:9" ht="13.5" customHeight="1">
      <c r="A271" s="376"/>
      <c r="B271" s="376"/>
      <c r="C271" s="376"/>
      <c r="D271" s="376"/>
      <c r="E271" s="376"/>
      <c r="F271" s="376"/>
      <c r="G271" s="376"/>
      <c r="H271" s="376"/>
      <c r="I271" s="376"/>
    </row>
    <row r="272" spans="1:9" ht="13.5" customHeight="1">
      <c r="A272" s="376"/>
      <c r="B272" s="376"/>
      <c r="C272" s="376"/>
      <c r="D272" s="376"/>
      <c r="E272" s="376"/>
      <c r="F272" s="376"/>
      <c r="G272" s="376"/>
      <c r="H272" s="376"/>
      <c r="I272" s="376"/>
    </row>
    <row r="273" spans="1:9" ht="13.5" customHeight="1">
      <c r="A273" s="376"/>
      <c r="B273" s="376"/>
      <c r="C273" s="376"/>
      <c r="D273" s="376"/>
      <c r="E273" s="376"/>
      <c r="F273" s="376"/>
      <c r="G273" s="376"/>
      <c r="H273" s="376"/>
      <c r="I273" s="376"/>
    </row>
    <row r="274" spans="1:9" ht="13.5" customHeight="1">
      <c r="A274" s="394"/>
      <c r="B274" s="394"/>
      <c r="C274" s="394"/>
      <c r="D274" s="394"/>
      <c r="E274" s="394"/>
      <c r="F274" s="394"/>
      <c r="G274" s="394"/>
      <c r="H274" s="394"/>
      <c r="I274" s="394"/>
    </row>
    <row r="275" spans="1:9" ht="13.5" customHeight="1">
      <c r="A275" s="376"/>
      <c r="B275" s="376"/>
      <c r="C275" s="376"/>
      <c r="D275" s="376"/>
      <c r="E275" s="376"/>
      <c r="F275" s="376"/>
      <c r="G275" s="376"/>
      <c r="H275" s="376"/>
      <c r="I275" s="376"/>
    </row>
    <row r="276" spans="1:9" ht="13.5" customHeight="1">
      <c r="A276" s="376"/>
      <c r="B276" s="376"/>
      <c r="C276" s="376"/>
      <c r="D276" s="376"/>
      <c r="E276" s="376"/>
      <c r="F276" s="376"/>
      <c r="G276" s="376"/>
      <c r="H276" s="376"/>
      <c r="I276" s="376"/>
    </row>
    <row r="277" spans="1:9" ht="13.5" customHeight="1">
      <c r="A277" s="376"/>
      <c r="B277" s="376"/>
      <c r="C277" s="376"/>
      <c r="D277" s="376"/>
      <c r="E277" s="376"/>
      <c r="F277" s="376"/>
      <c r="G277" s="376"/>
      <c r="H277" s="376"/>
      <c r="I277" s="376"/>
    </row>
    <row r="278" spans="1:9" ht="13.5" customHeight="1">
      <c r="A278" s="376"/>
      <c r="B278" s="376"/>
      <c r="C278" s="376"/>
      <c r="D278" s="376"/>
      <c r="E278" s="376"/>
      <c r="F278" s="376"/>
      <c r="G278" s="376"/>
      <c r="H278" s="376"/>
      <c r="I278" s="376"/>
    </row>
    <row r="279" spans="1:9" ht="13.5" customHeight="1">
      <c r="A279" s="393"/>
      <c r="B279" s="393"/>
      <c r="C279" s="393"/>
      <c r="D279" s="393"/>
      <c r="E279" s="393"/>
      <c r="F279" s="393"/>
      <c r="G279" s="393"/>
      <c r="H279" s="393"/>
      <c r="I279" s="393"/>
    </row>
    <row r="280" spans="1:9" ht="13.5" customHeight="1">
      <c r="A280" s="393"/>
      <c r="B280" s="393"/>
      <c r="C280" s="393"/>
      <c r="D280" s="393"/>
      <c r="E280" s="393"/>
      <c r="F280" s="393"/>
      <c r="G280" s="393"/>
      <c r="H280" s="393"/>
      <c r="I280" s="393"/>
    </row>
    <row r="281" spans="1:9" ht="13.5" customHeight="1">
      <c r="A281" s="388"/>
      <c r="B281" s="388"/>
      <c r="C281" s="388"/>
      <c r="D281" s="388"/>
      <c r="E281" s="388"/>
      <c r="F281" s="388"/>
      <c r="G281" s="388"/>
      <c r="H281" s="388"/>
      <c r="I281" s="388"/>
    </row>
    <row r="282" spans="1:9" ht="13.5" customHeight="1">
      <c r="A282" s="395"/>
      <c r="B282" s="395"/>
      <c r="C282" s="395"/>
      <c r="D282" s="395"/>
      <c r="E282" s="395"/>
      <c r="F282" s="395"/>
      <c r="G282" s="395"/>
      <c r="H282" s="395"/>
      <c r="I282" s="395"/>
    </row>
    <row r="283" spans="1:9" ht="13.5" customHeight="1">
      <c r="A283" s="388"/>
      <c r="B283" s="388"/>
      <c r="C283" s="388"/>
      <c r="D283" s="388"/>
      <c r="E283" s="388"/>
      <c r="F283" s="388"/>
      <c r="G283" s="388"/>
      <c r="H283" s="388"/>
      <c r="I283" s="388"/>
    </row>
    <row r="284" spans="1:9" ht="13.5" customHeight="1">
      <c r="A284" s="392"/>
      <c r="B284" s="392"/>
      <c r="C284" s="392"/>
      <c r="D284" s="392"/>
      <c r="E284" s="392"/>
      <c r="F284" s="392"/>
      <c r="G284" s="392"/>
      <c r="H284" s="392"/>
      <c r="I284" s="392"/>
    </row>
  </sheetData>
  <sheetProtection selectLockedCells="1"/>
  <mergeCells count="307">
    <mergeCell ref="A284:I284"/>
    <mergeCell ref="A278:I278"/>
    <mergeCell ref="A279:I279"/>
    <mergeCell ref="A280:I280"/>
    <mergeCell ref="A281:I281"/>
    <mergeCell ref="A274:I274"/>
    <mergeCell ref="A275:I275"/>
    <mergeCell ref="A276:I276"/>
    <mergeCell ref="A277:I277"/>
    <mergeCell ref="A282:I282"/>
    <mergeCell ref="A283:I283"/>
    <mergeCell ref="A268:I268"/>
    <mergeCell ref="A269:I269"/>
    <mergeCell ref="A270:I270"/>
    <mergeCell ref="A271:I271"/>
    <mergeCell ref="A272:I272"/>
    <mergeCell ref="A273:I273"/>
    <mergeCell ref="A262:I262"/>
    <mergeCell ref="A263:I263"/>
    <mergeCell ref="A264:I264"/>
    <mergeCell ref="A265:I265"/>
    <mergeCell ref="A266:I266"/>
    <mergeCell ref="A267:I267"/>
    <mergeCell ref="A255:I256"/>
    <mergeCell ref="A257:I257"/>
    <mergeCell ref="A258:I258"/>
    <mergeCell ref="A259:I259"/>
    <mergeCell ref="A260:I260"/>
    <mergeCell ref="A261:I261"/>
    <mergeCell ref="A252:I252"/>
    <mergeCell ref="A242:C243"/>
    <mergeCell ref="A244:B244"/>
    <mergeCell ref="A245:B245"/>
    <mergeCell ref="A253:I253"/>
    <mergeCell ref="A254:I254"/>
    <mergeCell ref="A230:I235"/>
    <mergeCell ref="B240:E240"/>
    <mergeCell ref="G240:H240"/>
    <mergeCell ref="E242:H247"/>
    <mergeCell ref="E248:H250"/>
    <mergeCell ref="A251:I251"/>
    <mergeCell ref="A236:I238"/>
    <mergeCell ref="A201:C201"/>
    <mergeCell ref="D201:E201"/>
    <mergeCell ref="F201:G202"/>
    <mergeCell ref="A202:C202"/>
    <mergeCell ref="D202:E202"/>
    <mergeCell ref="A228:I229"/>
    <mergeCell ref="A214:C214"/>
    <mergeCell ref="F214:G214"/>
    <mergeCell ref="D208:E208"/>
    <mergeCell ref="A213:C213"/>
    <mergeCell ref="A196:C196"/>
    <mergeCell ref="D196:E196"/>
    <mergeCell ref="G196:G200"/>
    <mergeCell ref="A197:C197"/>
    <mergeCell ref="D197:E197"/>
    <mergeCell ref="D198:E198"/>
    <mergeCell ref="D199:E199"/>
    <mergeCell ref="D200:E200"/>
    <mergeCell ref="D193:E193"/>
    <mergeCell ref="F193:G193"/>
    <mergeCell ref="H193:I193"/>
    <mergeCell ref="A195:C195"/>
    <mergeCell ref="D195:E195"/>
    <mergeCell ref="F195:G195"/>
    <mergeCell ref="D191:E191"/>
    <mergeCell ref="F191:G191"/>
    <mergeCell ref="H191:I191"/>
    <mergeCell ref="D192:E192"/>
    <mergeCell ref="F192:G192"/>
    <mergeCell ref="H192:I192"/>
    <mergeCell ref="D189:E189"/>
    <mergeCell ref="F189:G189"/>
    <mergeCell ref="H189:I189"/>
    <mergeCell ref="D190:E190"/>
    <mergeCell ref="F190:G190"/>
    <mergeCell ref="H190:I190"/>
    <mergeCell ref="A187:C187"/>
    <mergeCell ref="D187:E187"/>
    <mergeCell ref="F187:G187"/>
    <mergeCell ref="H187:I187"/>
    <mergeCell ref="A188:C188"/>
    <mergeCell ref="D188:E188"/>
    <mergeCell ref="F188:G188"/>
    <mergeCell ref="H188:I188"/>
    <mergeCell ref="A183:I183"/>
    <mergeCell ref="A184:I184"/>
    <mergeCell ref="A186:C186"/>
    <mergeCell ref="D186:E186"/>
    <mergeCell ref="F186:G186"/>
    <mergeCell ref="H186:I186"/>
    <mergeCell ref="H179:I179"/>
    <mergeCell ref="A180:G180"/>
    <mergeCell ref="H180:I180"/>
    <mergeCell ref="A181:G181"/>
    <mergeCell ref="H181:I181"/>
    <mergeCell ref="H182:I182"/>
    <mergeCell ref="B171:F171"/>
    <mergeCell ref="H171:I171"/>
    <mergeCell ref="H169:I169"/>
    <mergeCell ref="B169:F169"/>
    <mergeCell ref="H172:I172"/>
    <mergeCell ref="H173:I173"/>
    <mergeCell ref="B170:F170"/>
    <mergeCell ref="H170:I170"/>
    <mergeCell ref="H174:I174"/>
    <mergeCell ref="A208:C208"/>
    <mergeCell ref="A209:C209"/>
    <mergeCell ref="A210:C210"/>
    <mergeCell ref="A211:C211"/>
    <mergeCell ref="A212:C212"/>
    <mergeCell ref="G175:I175"/>
    <mergeCell ref="A177:G177"/>
    <mergeCell ref="H177:I178"/>
    <mergeCell ref="A179:G179"/>
    <mergeCell ref="D209:E209"/>
    <mergeCell ref="D210:E210"/>
    <mergeCell ref="D211:E211"/>
    <mergeCell ref="A203:I204"/>
    <mergeCell ref="A205:I205"/>
    <mergeCell ref="F208:G208"/>
    <mergeCell ref="F209:G209"/>
    <mergeCell ref="F210:G210"/>
    <mergeCell ref="F211:G211"/>
    <mergeCell ref="F212:G212"/>
    <mergeCell ref="F213:G213"/>
    <mergeCell ref="A220:C220"/>
    <mergeCell ref="A221:C221"/>
    <mergeCell ref="A222:C222"/>
    <mergeCell ref="A223:C223"/>
    <mergeCell ref="D212:E212"/>
    <mergeCell ref="D213:E213"/>
    <mergeCell ref="D214:E214"/>
    <mergeCell ref="A224:C224"/>
    <mergeCell ref="A225:C225"/>
    <mergeCell ref="A226:C226"/>
    <mergeCell ref="D220:E220"/>
    <mergeCell ref="D221:E221"/>
    <mergeCell ref="D222:E222"/>
    <mergeCell ref="D223:E223"/>
    <mergeCell ref="D224:E224"/>
    <mergeCell ref="D225:E225"/>
    <mergeCell ref="D226:E226"/>
    <mergeCell ref="B164:F164"/>
    <mergeCell ref="H164:I164"/>
    <mergeCell ref="B165:F165"/>
    <mergeCell ref="H165:I165"/>
    <mergeCell ref="B168:F168"/>
    <mergeCell ref="H168:I168"/>
    <mergeCell ref="B166:F166"/>
    <mergeCell ref="H166:I166"/>
    <mergeCell ref="B167:F167"/>
    <mergeCell ref="H167:I167"/>
    <mergeCell ref="B161:F161"/>
    <mergeCell ref="H161:I161"/>
    <mergeCell ref="B162:F162"/>
    <mergeCell ref="H162:I162"/>
    <mergeCell ref="B163:F163"/>
    <mergeCell ref="H163:I163"/>
    <mergeCell ref="B158:F158"/>
    <mergeCell ref="H158:I158"/>
    <mergeCell ref="B159:F159"/>
    <mergeCell ref="H159:I159"/>
    <mergeCell ref="B160:F160"/>
    <mergeCell ref="H160:I160"/>
    <mergeCell ref="B155:F155"/>
    <mergeCell ref="H155:I155"/>
    <mergeCell ref="B156:F156"/>
    <mergeCell ref="H156:I156"/>
    <mergeCell ref="B157:F157"/>
    <mergeCell ref="H157:I157"/>
    <mergeCell ref="B152:F152"/>
    <mergeCell ref="H152:I152"/>
    <mergeCell ref="B153:F153"/>
    <mergeCell ref="H153:I153"/>
    <mergeCell ref="B154:F154"/>
    <mergeCell ref="H154:I154"/>
    <mergeCell ref="B149:F149"/>
    <mergeCell ref="H149:I149"/>
    <mergeCell ref="B150:F150"/>
    <mergeCell ref="H150:I150"/>
    <mergeCell ref="B151:F151"/>
    <mergeCell ref="H151:I151"/>
    <mergeCell ref="B146:F146"/>
    <mergeCell ref="H146:I146"/>
    <mergeCell ref="B147:F147"/>
    <mergeCell ref="H147:I147"/>
    <mergeCell ref="B148:F148"/>
    <mergeCell ref="H148:I148"/>
    <mergeCell ref="A142:A143"/>
    <mergeCell ref="B142:F143"/>
    <mergeCell ref="G142:G143"/>
    <mergeCell ref="H142:I143"/>
    <mergeCell ref="A144:A145"/>
    <mergeCell ref="B144:F145"/>
    <mergeCell ref="G144:G145"/>
    <mergeCell ref="H144:I145"/>
    <mergeCell ref="A138:A139"/>
    <mergeCell ref="B138:F139"/>
    <mergeCell ref="G138:G139"/>
    <mergeCell ref="H138:I139"/>
    <mergeCell ref="A140:A141"/>
    <mergeCell ref="B140:F141"/>
    <mergeCell ref="G140:G141"/>
    <mergeCell ref="H140:I141"/>
    <mergeCell ref="A134:A135"/>
    <mergeCell ref="B134:F135"/>
    <mergeCell ref="G134:G135"/>
    <mergeCell ref="H134:I135"/>
    <mergeCell ref="A136:A137"/>
    <mergeCell ref="B136:F137"/>
    <mergeCell ref="G136:G137"/>
    <mergeCell ref="H136:I137"/>
    <mergeCell ref="A130:A131"/>
    <mergeCell ref="B130:F131"/>
    <mergeCell ref="G130:G131"/>
    <mergeCell ref="H130:I131"/>
    <mergeCell ref="A132:A133"/>
    <mergeCell ref="B132:F133"/>
    <mergeCell ref="G132:G133"/>
    <mergeCell ref="H132:I133"/>
    <mergeCell ref="A126:A127"/>
    <mergeCell ref="B126:F127"/>
    <mergeCell ref="G126:G127"/>
    <mergeCell ref="H126:I127"/>
    <mergeCell ref="A128:A129"/>
    <mergeCell ref="B128:F129"/>
    <mergeCell ref="G128:G129"/>
    <mergeCell ref="H128:I129"/>
    <mergeCell ref="A122:A123"/>
    <mergeCell ref="B122:F123"/>
    <mergeCell ref="G122:G123"/>
    <mergeCell ref="H122:I123"/>
    <mergeCell ref="A124:A125"/>
    <mergeCell ref="B124:F125"/>
    <mergeCell ref="G124:G125"/>
    <mergeCell ref="H124:I125"/>
    <mergeCell ref="A118:A119"/>
    <mergeCell ref="B118:F119"/>
    <mergeCell ref="G118:G119"/>
    <mergeCell ref="H118:I119"/>
    <mergeCell ref="A120:A121"/>
    <mergeCell ref="B120:F121"/>
    <mergeCell ref="G120:G121"/>
    <mergeCell ref="H120:I121"/>
    <mergeCell ref="B115:F115"/>
    <mergeCell ref="H115:I115"/>
    <mergeCell ref="A116:A117"/>
    <mergeCell ref="B116:F117"/>
    <mergeCell ref="G116:G117"/>
    <mergeCell ref="H116:I117"/>
    <mergeCell ref="A103:I103"/>
    <mergeCell ref="A104:I107"/>
    <mergeCell ref="A109:I109"/>
    <mergeCell ref="A110:I112"/>
    <mergeCell ref="A114:F114"/>
    <mergeCell ref="G114:I114"/>
    <mergeCell ref="A50:I51"/>
    <mergeCell ref="C53:D53"/>
    <mergeCell ref="A100:I101"/>
    <mergeCell ref="A94:I99"/>
    <mergeCell ref="C90:H90"/>
    <mergeCell ref="A80:I85"/>
    <mergeCell ref="A77:I79"/>
    <mergeCell ref="B91:C91"/>
    <mergeCell ref="E91:F91"/>
    <mergeCell ref="F44:G44"/>
    <mergeCell ref="H44:I45"/>
    <mergeCell ref="F45:G45"/>
    <mergeCell ref="E47:H47"/>
    <mergeCell ref="B48:D48"/>
    <mergeCell ref="F48:G48"/>
    <mergeCell ref="C30:H31"/>
    <mergeCell ref="E32:H32"/>
    <mergeCell ref="A35:I40"/>
    <mergeCell ref="C42:D42"/>
    <mergeCell ref="E42:F42"/>
    <mergeCell ref="G42:I42"/>
    <mergeCell ref="E22:G22"/>
    <mergeCell ref="A24:B24"/>
    <mergeCell ref="C24:D24"/>
    <mergeCell ref="E24:F25"/>
    <mergeCell ref="G24:H24"/>
    <mergeCell ref="D27:H28"/>
    <mergeCell ref="C14:E14"/>
    <mergeCell ref="C15:D15"/>
    <mergeCell ref="C19:D19"/>
    <mergeCell ref="E19:H19"/>
    <mergeCell ref="C20:E20"/>
    <mergeCell ref="G20:H20"/>
    <mergeCell ref="B10:C10"/>
    <mergeCell ref="D13:H13"/>
    <mergeCell ref="G10:H10"/>
    <mergeCell ref="A1:I1"/>
    <mergeCell ref="A2:I4"/>
    <mergeCell ref="A5:I5"/>
    <mergeCell ref="D7:I7"/>
    <mergeCell ref="D8:F8"/>
    <mergeCell ref="B9:C9"/>
    <mergeCell ref="G11:H11"/>
    <mergeCell ref="F65:G65"/>
    <mergeCell ref="F66:G66"/>
    <mergeCell ref="A67:C67"/>
    <mergeCell ref="A68:I68"/>
    <mergeCell ref="F73:H73"/>
    <mergeCell ref="A88:I89"/>
  </mergeCells>
  <dataValidations count="16">
    <dataValidation type="whole" operator="lessThanOrEqual" allowBlank="1" showErrorMessage="1" error="Výše dotace nesmí být vyšší než rozdíl mezi příjmy a náklady" sqref="E194:H194">
      <formula1>#REF!-#REF!</formula1>
    </dataValidation>
    <dataValidation errorStyle="warning" type="decimal" operator="lessThanOrEqual" allowBlank="1" showErrorMessage="1" errorTitle="nelze" error="Nelze žádat o dotací na více jak 70% nákladů!" sqref="F196">
      <formula1>0.7</formula1>
    </dataValidation>
    <dataValidation type="decimal" operator="lessThan" allowBlank="1" showErrorMessage="1" sqref="D198:E198">
      <formula1>0</formula1>
    </dataValidation>
    <dataValidation type="decimal" allowBlank="1" showErrorMessage="1" errorTitle="Není validní vstup!" error="Zadejte prosím částku v intervalu 0 - 10000000." sqref="I171 I116:I168 G116:H171">
      <formula1>0</formula1>
      <formula2>10000000</formula2>
    </dataValidation>
    <dataValidation type="list" allowBlank="1" showErrorMessage="1" sqref="A116 A146:A171 A144 A142 A140 A138 A136 A134 A132 A130 A128 A126 A124 A122 A120 A118">
      <formula1>položky</formula1>
      <formula2>0</formula2>
    </dataValidation>
    <dataValidation allowBlank="1" showInputMessage="1" promptTitle="Položka" prompt="Nezapomeňte vybrat u každého řádku (nákladu) i položku." sqref="B116:F117">
      <formula1>0</formula1>
      <formula2>0</formula2>
    </dataValidation>
    <dataValidation type="list" allowBlank="1" showErrorMessage="1" sqref="F72 F67 F70">
      <formula1>rozhodovatko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list" allowBlank="1" showErrorMessage="1" sqref="H53">
      <formula1>subjekt</formula1>
      <formula2>0</formula2>
    </dataValidation>
    <dataValidation type="list" allowBlank="1" showErrorMessage="1" sqref="F65:G65">
      <formula1>pripojeni</formula1>
      <formula2>0</formula2>
    </dataValidation>
    <dataValidation type="decimal" allowBlank="1" showErrorMessage="1" errorTitle="Není relevantní hodnoutou!" error="Zadejte prosím částku v intervalu 0 - 5000000." sqref="B91:C91 E91:F91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>
      <formula1>0</formula1>
      <formula2>0</formula2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headerFooter alignWithMargins="0">
    <oddFooter>&amp;CStránka &amp;P z &amp;N</oddFooter>
  </headerFooter>
  <rowBreaks count="5" manualBreakCount="5">
    <brk id="49" max="255" man="1"/>
    <brk id="99" max="255" man="1"/>
    <brk id="149" max="8" man="1"/>
    <brk id="202" max="8" man="1"/>
    <brk id="25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zoomScalePageLayoutView="0" workbookViewId="0" topLeftCell="G1">
      <selection activeCell="I20" sqref="I20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</cols>
  <sheetData>
    <row r="1" spans="1:17" ht="15.75">
      <c r="A1" s="49" t="s">
        <v>105</v>
      </c>
      <c r="B1" s="50"/>
      <c r="C1" s="51" t="s">
        <v>11</v>
      </c>
      <c r="D1" s="50"/>
      <c r="E1" s="51" t="s">
        <v>106</v>
      </c>
      <c r="F1" s="52"/>
      <c r="H1" s="396" t="s">
        <v>107</v>
      </c>
      <c r="I1" s="53" t="s">
        <v>108</v>
      </c>
      <c r="J1" s="54" t="s">
        <v>109</v>
      </c>
      <c r="K1" t="s">
        <v>302</v>
      </c>
      <c r="L1" s="54"/>
      <c r="M1" s="54" t="s">
        <v>110</v>
      </c>
      <c r="N1" s="54" t="s">
        <v>111</v>
      </c>
      <c r="O1" s="54" t="s">
        <v>42</v>
      </c>
      <c r="P1" s="54" t="s">
        <v>112</v>
      </c>
      <c r="Q1" s="54"/>
    </row>
    <row r="2" spans="1:17" ht="15.75">
      <c r="A2" s="55" t="s">
        <v>113</v>
      </c>
      <c r="B2" s="56" t="s">
        <v>114</v>
      </c>
      <c r="C2" s="56" t="s">
        <v>113</v>
      </c>
      <c r="D2" s="56" t="s">
        <v>115</v>
      </c>
      <c r="E2" s="56" t="s">
        <v>113</v>
      </c>
      <c r="F2" s="57" t="s">
        <v>116</v>
      </c>
      <c r="H2" s="396"/>
      <c r="I2" s="58" t="s">
        <v>117</v>
      </c>
      <c r="J2" s="54" t="s">
        <v>118</v>
      </c>
      <c r="K2" s="54" t="s">
        <v>305</v>
      </c>
      <c r="L2" s="54"/>
      <c r="M2" s="54" t="s">
        <v>119</v>
      </c>
      <c r="N2" s="54" t="s">
        <v>120</v>
      </c>
      <c r="O2" s="54" t="s">
        <v>40</v>
      </c>
      <c r="P2" s="54" t="s">
        <v>121</v>
      </c>
      <c r="Q2" s="54"/>
    </row>
    <row r="3" spans="1:17" ht="15.75">
      <c r="A3" s="59" t="s">
        <v>122</v>
      </c>
      <c r="B3" s="60">
        <v>201</v>
      </c>
      <c r="C3" s="61" t="s">
        <v>123</v>
      </c>
      <c r="D3" s="62" t="s">
        <v>124</v>
      </c>
      <c r="E3" s="61" t="s">
        <v>125</v>
      </c>
      <c r="F3" s="60" t="s">
        <v>126</v>
      </c>
      <c r="H3" s="63" t="s">
        <v>122</v>
      </c>
      <c r="I3" s="58" t="s">
        <v>127</v>
      </c>
      <c r="J3" s="54"/>
      <c r="K3" t="s">
        <v>298</v>
      </c>
      <c r="L3" s="54"/>
      <c r="M3" s="54" t="s">
        <v>128</v>
      </c>
      <c r="N3" s="54" t="s">
        <v>129</v>
      </c>
      <c r="O3" s="54"/>
      <c r="P3" s="54" t="s">
        <v>130</v>
      </c>
      <c r="Q3" s="54"/>
    </row>
    <row r="4" spans="1:17" ht="15.75">
      <c r="A4" s="59" t="s">
        <v>131</v>
      </c>
      <c r="B4" s="60">
        <v>202</v>
      </c>
      <c r="C4" s="61" t="s">
        <v>123</v>
      </c>
      <c r="D4" s="62" t="s">
        <v>124</v>
      </c>
      <c r="E4" s="61" t="s">
        <v>125</v>
      </c>
      <c r="F4" s="60" t="s">
        <v>126</v>
      </c>
      <c r="H4" s="64" t="s">
        <v>131</v>
      </c>
      <c r="I4" s="58" t="s">
        <v>132</v>
      </c>
      <c r="J4" s="65"/>
      <c r="K4" t="s">
        <v>299</v>
      </c>
      <c r="L4" s="65"/>
      <c r="M4" s="54" t="s">
        <v>133</v>
      </c>
      <c r="N4" s="65" t="s">
        <v>134</v>
      </c>
      <c r="O4" s="65"/>
      <c r="P4" s="65" t="s">
        <v>135</v>
      </c>
      <c r="Q4" s="65"/>
    </row>
    <row r="5" spans="1:17" ht="15.75">
      <c r="A5" s="59" t="s">
        <v>136</v>
      </c>
      <c r="B5" s="60">
        <v>641</v>
      </c>
      <c r="C5" s="59" t="s">
        <v>137</v>
      </c>
      <c r="D5" s="62" t="s">
        <v>138</v>
      </c>
      <c r="E5" s="61" t="s">
        <v>139</v>
      </c>
      <c r="F5" s="60" t="s">
        <v>140</v>
      </c>
      <c r="H5" s="64" t="s">
        <v>136</v>
      </c>
      <c r="I5" s="58" t="s">
        <v>141</v>
      </c>
      <c r="J5" s="66"/>
      <c r="K5" s="83" t="s">
        <v>300</v>
      </c>
      <c r="L5" s="66"/>
      <c r="M5" s="65" t="s">
        <v>142</v>
      </c>
      <c r="N5" s="66"/>
      <c r="O5" s="66"/>
      <c r="P5" s="66" t="s">
        <v>143</v>
      </c>
      <c r="Q5" s="66"/>
    </row>
    <row r="6" spans="1:16" ht="15.75">
      <c r="A6" s="59" t="s">
        <v>144</v>
      </c>
      <c r="B6" s="60">
        <v>642</v>
      </c>
      <c r="C6" s="59" t="s">
        <v>137</v>
      </c>
      <c r="D6" s="62" t="s">
        <v>138</v>
      </c>
      <c r="E6" s="61" t="s">
        <v>139</v>
      </c>
      <c r="F6" s="60" t="s">
        <v>140</v>
      </c>
      <c r="H6" s="64" t="s">
        <v>144</v>
      </c>
      <c r="I6" s="67" t="s">
        <v>145</v>
      </c>
      <c r="K6" s="82" t="s">
        <v>301</v>
      </c>
      <c r="M6" s="65" t="s">
        <v>146</v>
      </c>
      <c r="P6" s="66" t="s">
        <v>147</v>
      </c>
    </row>
    <row r="7" spans="1:16" ht="15.75">
      <c r="A7" s="59" t="s">
        <v>148</v>
      </c>
      <c r="B7" s="60">
        <v>643</v>
      </c>
      <c r="C7" s="59" t="s">
        <v>137</v>
      </c>
      <c r="D7" s="62" t="s">
        <v>138</v>
      </c>
      <c r="E7" s="61" t="s">
        <v>139</v>
      </c>
      <c r="F7" s="60" t="s">
        <v>140</v>
      </c>
      <c r="H7" s="64" t="s">
        <v>148</v>
      </c>
      <c r="K7" s="82" t="s">
        <v>303</v>
      </c>
      <c r="M7" s="65" t="s">
        <v>149</v>
      </c>
      <c r="P7" s="66" t="s">
        <v>150</v>
      </c>
    </row>
    <row r="8" spans="1:16" ht="15.75">
      <c r="A8" s="59" t="s">
        <v>151</v>
      </c>
      <c r="B8" s="60">
        <v>801</v>
      </c>
      <c r="C8" s="59" t="s">
        <v>152</v>
      </c>
      <c r="D8" s="62" t="s">
        <v>153</v>
      </c>
      <c r="E8" s="61" t="s">
        <v>154</v>
      </c>
      <c r="F8" s="60" t="s">
        <v>155</v>
      </c>
      <c r="H8" s="64" t="s">
        <v>151</v>
      </c>
      <c r="K8" s="65" t="s">
        <v>304</v>
      </c>
      <c r="P8" s="66" t="s">
        <v>156</v>
      </c>
    </row>
    <row r="9" spans="1:8" ht="15.75">
      <c r="A9" s="59" t="s">
        <v>157</v>
      </c>
      <c r="B9" s="60">
        <v>644</v>
      </c>
      <c r="C9" s="59" t="s">
        <v>137</v>
      </c>
      <c r="D9" s="62" t="s">
        <v>138</v>
      </c>
      <c r="E9" s="61" t="s">
        <v>139</v>
      </c>
      <c r="F9" s="60" t="s">
        <v>140</v>
      </c>
      <c r="H9" s="64" t="s">
        <v>157</v>
      </c>
    </row>
    <row r="10" spans="1:8" ht="15.75">
      <c r="A10" s="59" t="s">
        <v>158</v>
      </c>
      <c r="B10" s="60">
        <v>511</v>
      </c>
      <c r="C10" s="61" t="s">
        <v>159</v>
      </c>
      <c r="D10" s="62" t="s">
        <v>160</v>
      </c>
      <c r="E10" s="61" t="s">
        <v>161</v>
      </c>
      <c r="F10" s="60" t="s">
        <v>162</v>
      </c>
      <c r="H10" s="64" t="s">
        <v>158</v>
      </c>
    </row>
    <row r="11" spans="1:8" ht="15.75">
      <c r="A11" s="59" t="s">
        <v>163</v>
      </c>
      <c r="B11" s="60">
        <v>311</v>
      </c>
      <c r="C11" s="59" t="s">
        <v>164</v>
      </c>
      <c r="D11" s="62" t="s">
        <v>165</v>
      </c>
      <c r="E11" s="61" t="s">
        <v>166</v>
      </c>
      <c r="F11" s="60" t="s">
        <v>167</v>
      </c>
      <c r="H11" s="64" t="s">
        <v>163</v>
      </c>
    </row>
    <row r="12" spans="1:11" ht="15.75">
      <c r="A12" s="59" t="s">
        <v>168</v>
      </c>
      <c r="B12" s="60">
        <v>312</v>
      </c>
      <c r="C12" s="59" t="s">
        <v>164</v>
      </c>
      <c r="D12" s="62" t="s">
        <v>165</v>
      </c>
      <c r="E12" s="61" t="s">
        <v>166</v>
      </c>
      <c r="F12" s="60" t="s">
        <v>167</v>
      </c>
      <c r="H12" s="64" t="s">
        <v>168</v>
      </c>
      <c r="K12" s="54"/>
    </row>
    <row r="13" spans="1:8" ht="15.75">
      <c r="A13" s="59" t="s">
        <v>169</v>
      </c>
      <c r="B13" s="60">
        <v>421</v>
      </c>
      <c r="C13" s="61" t="s">
        <v>170</v>
      </c>
      <c r="D13" s="62" t="s">
        <v>171</v>
      </c>
      <c r="E13" s="61" t="s">
        <v>172</v>
      </c>
      <c r="F13" s="60" t="s">
        <v>173</v>
      </c>
      <c r="H13" s="64" t="s">
        <v>169</v>
      </c>
    </row>
    <row r="14" spans="1:8" ht="15.75">
      <c r="A14" s="59" t="s">
        <v>174</v>
      </c>
      <c r="B14" s="60">
        <v>321</v>
      </c>
      <c r="C14" s="61" t="s">
        <v>175</v>
      </c>
      <c r="D14" s="62" t="s">
        <v>176</v>
      </c>
      <c r="E14" s="61" t="s">
        <v>166</v>
      </c>
      <c r="F14" s="60" t="s">
        <v>167</v>
      </c>
      <c r="H14" s="64" t="s">
        <v>174</v>
      </c>
    </row>
    <row r="15" spans="1:11" ht="15.75">
      <c r="A15" s="59" t="s">
        <v>177</v>
      </c>
      <c r="B15" s="60">
        <v>802</v>
      </c>
      <c r="C15" s="59" t="s">
        <v>152</v>
      </c>
      <c r="D15" s="62" t="s">
        <v>153</v>
      </c>
      <c r="E15" s="61" t="s">
        <v>154</v>
      </c>
      <c r="F15" s="60" t="s">
        <v>155</v>
      </c>
      <c r="H15" s="64" t="s">
        <v>177</v>
      </c>
      <c r="K15" s="83"/>
    </row>
    <row r="16" spans="1:11" ht="15.75">
      <c r="A16" s="59" t="s">
        <v>178</v>
      </c>
      <c r="B16" s="60">
        <v>631</v>
      </c>
      <c r="C16" s="59" t="s">
        <v>179</v>
      </c>
      <c r="D16" s="62" t="s">
        <v>180</v>
      </c>
      <c r="E16" s="61" t="s">
        <v>139</v>
      </c>
      <c r="F16" s="60" t="s">
        <v>140</v>
      </c>
      <c r="H16" s="64" t="s">
        <v>178</v>
      </c>
      <c r="K16" s="82"/>
    </row>
    <row r="17" spans="1:11" ht="15.75">
      <c r="A17" s="59" t="s">
        <v>181</v>
      </c>
      <c r="B17" s="60">
        <v>645</v>
      </c>
      <c r="C17" s="59" t="s">
        <v>137</v>
      </c>
      <c r="D17" s="62" t="s">
        <v>138</v>
      </c>
      <c r="E17" s="61" t="s">
        <v>139</v>
      </c>
      <c r="F17" s="60" t="s">
        <v>140</v>
      </c>
      <c r="H17" s="64" t="s">
        <v>181</v>
      </c>
      <c r="K17" s="65"/>
    </row>
    <row r="18" spans="1:8" ht="15.75">
      <c r="A18" s="59" t="s">
        <v>182</v>
      </c>
      <c r="B18" s="60">
        <v>521</v>
      </c>
      <c r="C18" s="61" t="s">
        <v>183</v>
      </c>
      <c r="D18" s="62" t="s">
        <v>184</v>
      </c>
      <c r="E18" s="61" t="s">
        <v>161</v>
      </c>
      <c r="F18" s="60" t="s">
        <v>162</v>
      </c>
      <c r="H18" s="64" t="s">
        <v>182</v>
      </c>
    </row>
    <row r="19" spans="1:8" ht="15.75">
      <c r="A19" s="59" t="s">
        <v>185</v>
      </c>
      <c r="B19" s="60">
        <v>411</v>
      </c>
      <c r="C19" s="61" t="s">
        <v>186</v>
      </c>
      <c r="D19" s="62" t="s">
        <v>187</v>
      </c>
      <c r="E19" s="61" t="s">
        <v>172</v>
      </c>
      <c r="F19" s="60" t="s">
        <v>173</v>
      </c>
      <c r="H19" s="64" t="s">
        <v>185</v>
      </c>
    </row>
    <row r="20" spans="1:8" ht="15.75">
      <c r="A20" s="59" t="s">
        <v>188</v>
      </c>
      <c r="B20" s="60">
        <v>422</v>
      </c>
      <c r="C20" s="61" t="s">
        <v>170</v>
      </c>
      <c r="D20" s="62" t="s">
        <v>171</v>
      </c>
      <c r="E20" s="61" t="s">
        <v>172</v>
      </c>
      <c r="F20" s="60" t="s">
        <v>173</v>
      </c>
      <c r="H20" s="64" t="s">
        <v>188</v>
      </c>
    </row>
    <row r="21" spans="1:8" ht="15.75">
      <c r="A21" s="59" t="s">
        <v>189</v>
      </c>
      <c r="B21" s="60">
        <v>531</v>
      </c>
      <c r="C21" s="61" t="s">
        <v>190</v>
      </c>
      <c r="D21" s="62" t="s">
        <v>191</v>
      </c>
      <c r="E21" s="61" t="s">
        <v>161</v>
      </c>
      <c r="F21" s="60" t="s">
        <v>162</v>
      </c>
      <c r="H21" s="64" t="s">
        <v>189</v>
      </c>
    </row>
    <row r="22" spans="1:8" ht="15.75">
      <c r="A22" s="59" t="s">
        <v>192</v>
      </c>
      <c r="B22" s="60">
        <v>512</v>
      </c>
      <c r="C22" s="61" t="s">
        <v>159</v>
      </c>
      <c r="D22" s="62" t="s">
        <v>160</v>
      </c>
      <c r="E22" s="61" t="s">
        <v>161</v>
      </c>
      <c r="F22" s="60" t="s">
        <v>162</v>
      </c>
      <c r="H22" s="64" t="s">
        <v>192</v>
      </c>
    </row>
    <row r="23" spans="1:8" ht="15.75">
      <c r="A23" s="59" t="s">
        <v>193</v>
      </c>
      <c r="B23" s="60">
        <v>711</v>
      </c>
      <c r="C23" s="61" t="s">
        <v>194</v>
      </c>
      <c r="D23" s="62" t="s">
        <v>195</v>
      </c>
      <c r="E23" s="61" t="s">
        <v>196</v>
      </c>
      <c r="F23" s="60" t="s">
        <v>197</v>
      </c>
      <c r="H23" s="64" t="s">
        <v>193</v>
      </c>
    </row>
    <row r="24" spans="1:8" ht="15.75">
      <c r="A24" s="59" t="s">
        <v>198</v>
      </c>
      <c r="B24" s="60">
        <v>522</v>
      </c>
      <c r="C24" s="61" t="s">
        <v>183</v>
      </c>
      <c r="D24" s="62" t="s">
        <v>184</v>
      </c>
      <c r="E24" s="61" t="s">
        <v>161</v>
      </c>
      <c r="F24" s="60" t="s">
        <v>162</v>
      </c>
      <c r="H24" s="64" t="s">
        <v>198</v>
      </c>
    </row>
    <row r="25" spans="1:8" ht="15.75">
      <c r="A25" s="59" t="s">
        <v>199</v>
      </c>
      <c r="B25" s="60">
        <v>632</v>
      </c>
      <c r="C25" s="59" t="s">
        <v>179</v>
      </c>
      <c r="D25" s="62" t="s">
        <v>180</v>
      </c>
      <c r="E25" s="61" t="s">
        <v>139</v>
      </c>
      <c r="F25" s="60" t="s">
        <v>140</v>
      </c>
      <c r="H25" s="64" t="s">
        <v>199</v>
      </c>
    </row>
    <row r="26" spans="1:8" ht="15.75">
      <c r="A26" s="59" t="s">
        <v>200</v>
      </c>
      <c r="B26" s="60">
        <v>313</v>
      </c>
      <c r="C26" s="59" t="s">
        <v>164</v>
      </c>
      <c r="D26" s="62" t="s">
        <v>165</v>
      </c>
      <c r="E26" s="61" t="s">
        <v>166</v>
      </c>
      <c r="F26" s="60" t="s">
        <v>167</v>
      </c>
      <c r="H26" s="64" t="s">
        <v>200</v>
      </c>
    </row>
    <row r="27" spans="1:8" ht="15.75">
      <c r="A27" s="59" t="s">
        <v>201</v>
      </c>
      <c r="B27" s="60">
        <v>412</v>
      </c>
      <c r="C27" s="61" t="s">
        <v>186</v>
      </c>
      <c r="D27" s="62" t="s">
        <v>187</v>
      </c>
      <c r="E27" s="61" t="s">
        <v>172</v>
      </c>
      <c r="F27" s="60" t="s">
        <v>173</v>
      </c>
      <c r="H27" s="64" t="s">
        <v>201</v>
      </c>
    </row>
    <row r="28" spans="1:8" ht="15.75">
      <c r="A28" s="59" t="s">
        <v>202</v>
      </c>
      <c r="B28" s="60">
        <v>803</v>
      </c>
      <c r="C28" s="59" t="s">
        <v>152</v>
      </c>
      <c r="D28" s="62" t="s">
        <v>153</v>
      </c>
      <c r="E28" s="61" t="s">
        <v>154</v>
      </c>
      <c r="F28" s="60" t="s">
        <v>155</v>
      </c>
      <c r="H28" s="64" t="s">
        <v>202</v>
      </c>
    </row>
    <row r="29" spans="1:8" ht="15.75">
      <c r="A29" s="59" t="s">
        <v>203</v>
      </c>
      <c r="B29" s="60">
        <v>203</v>
      </c>
      <c r="C29" s="61" t="s">
        <v>123</v>
      </c>
      <c r="D29" s="62" t="s">
        <v>124</v>
      </c>
      <c r="E29" s="61" t="s">
        <v>125</v>
      </c>
      <c r="F29" s="60" t="s">
        <v>126</v>
      </c>
      <c r="H29" s="64" t="s">
        <v>203</v>
      </c>
    </row>
    <row r="30" spans="1:8" ht="15.75">
      <c r="A30" s="59" t="s">
        <v>204</v>
      </c>
      <c r="B30" s="60">
        <v>322</v>
      </c>
      <c r="C30" s="61" t="s">
        <v>175</v>
      </c>
      <c r="D30" s="62" t="s">
        <v>176</v>
      </c>
      <c r="E30" s="61" t="s">
        <v>166</v>
      </c>
      <c r="F30" s="60" t="s">
        <v>167</v>
      </c>
      <c r="H30" s="64" t="s">
        <v>204</v>
      </c>
    </row>
    <row r="31" spans="1:8" ht="15.75">
      <c r="A31" s="59" t="s">
        <v>205</v>
      </c>
      <c r="B31" s="60">
        <v>204</v>
      </c>
      <c r="C31" s="61" t="s">
        <v>123</v>
      </c>
      <c r="D31" s="62" t="s">
        <v>124</v>
      </c>
      <c r="E31" s="61" t="s">
        <v>125</v>
      </c>
      <c r="F31" s="60" t="s">
        <v>126</v>
      </c>
      <c r="H31" s="64" t="s">
        <v>205</v>
      </c>
    </row>
    <row r="32" spans="1:8" ht="15.75">
      <c r="A32" s="59" t="s">
        <v>206</v>
      </c>
      <c r="B32" s="60">
        <v>721</v>
      </c>
      <c r="C32" s="61" t="s">
        <v>207</v>
      </c>
      <c r="D32" s="62" t="s">
        <v>208</v>
      </c>
      <c r="E32" s="61" t="s">
        <v>196</v>
      </c>
      <c r="F32" s="60" t="s">
        <v>197</v>
      </c>
      <c r="H32" s="64" t="s">
        <v>206</v>
      </c>
    </row>
    <row r="33" spans="1:8" ht="15.75">
      <c r="A33" s="59" t="s">
        <v>209</v>
      </c>
      <c r="B33" s="60">
        <v>205</v>
      </c>
      <c r="C33" s="61" t="s">
        <v>123</v>
      </c>
      <c r="D33" s="62" t="s">
        <v>124</v>
      </c>
      <c r="E33" s="61" t="s">
        <v>125</v>
      </c>
      <c r="F33" s="60" t="s">
        <v>126</v>
      </c>
      <c r="H33" s="64" t="s">
        <v>209</v>
      </c>
    </row>
    <row r="34" spans="1:8" ht="15.75">
      <c r="A34" s="59" t="s">
        <v>210</v>
      </c>
      <c r="B34" s="60">
        <v>513</v>
      </c>
      <c r="C34" s="61" t="s">
        <v>159</v>
      </c>
      <c r="D34" s="62" t="s">
        <v>160</v>
      </c>
      <c r="E34" s="61" t="s">
        <v>161</v>
      </c>
      <c r="F34" s="60" t="s">
        <v>162</v>
      </c>
      <c r="H34" s="64" t="s">
        <v>210</v>
      </c>
    </row>
    <row r="35" spans="1:8" ht="15.75">
      <c r="A35" s="59" t="s">
        <v>211</v>
      </c>
      <c r="B35" s="60">
        <v>423</v>
      </c>
      <c r="C35" s="61" t="s">
        <v>170</v>
      </c>
      <c r="D35" s="62" t="s">
        <v>171</v>
      </c>
      <c r="E35" s="61" t="s">
        <v>172</v>
      </c>
      <c r="F35" s="60" t="s">
        <v>173</v>
      </c>
      <c r="H35" s="64" t="s">
        <v>211</v>
      </c>
    </row>
    <row r="36" spans="1:8" ht="15.75">
      <c r="A36" s="59" t="s">
        <v>212</v>
      </c>
      <c r="B36" s="60">
        <v>424</v>
      </c>
      <c r="C36" s="61" t="s">
        <v>170</v>
      </c>
      <c r="D36" s="62" t="s">
        <v>171</v>
      </c>
      <c r="E36" s="61" t="s">
        <v>172</v>
      </c>
      <c r="F36" s="60" t="s">
        <v>173</v>
      </c>
      <c r="H36" s="64" t="s">
        <v>212</v>
      </c>
    </row>
    <row r="37" spans="1:8" ht="15.75">
      <c r="A37" s="59" t="s">
        <v>213</v>
      </c>
      <c r="B37" s="60">
        <v>206</v>
      </c>
      <c r="C37" s="61" t="s">
        <v>123</v>
      </c>
      <c r="D37" s="62" t="s">
        <v>124</v>
      </c>
      <c r="E37" s="61" t="s">
        <v>125</v>
      </c>
      <c r="F37" s="60" t="s">
        <v>126</v>
      </c>
      <c r="H37" s="64" t="s">
        <v>213</v>
      </c>
    </row>
    <row r="38" spans="1:8" ht="15.75">
      <c r="A38" s="59" t="s">
        <v>214</v>
      </c>
      <c r="B38" s="60">
        <v>207</v>
      </c>
      <c r="C38" s="61" t="s">
        <v>123</v>
      </c>
      <c r="D38" s="62" t="s">
        <v>124</v>
      </c>
      <c r="E38" s="61" t="s">
        <v>125</v>
      </c>
      <c r="F38" s="60" t="s">
        <v>126</v>
      </c>
      <c r="H38" s="64" t="s">
        <v>214</v>
      </c>
    </row>
    <row r="39" spans="1:8" ht="15.75">
      <c r="A39" s="59" t="s">
        <v>215</v>
      </c>
      <c r="B39" s="60">
        <v>425</v>
      </c>
      <c r="C39" s="61" t="s">
        <v>170</v>
      </c>
      <c r="D39" s="62" t="s">
        <v>171</v>
      </c>
      <c r="E39" s="61" t="s">
        <v>172</v>
      </c>
      <c r="F39" s="60" t="s">
        <v>173</v>
      </c>
      <c r="H39" s="64" t="s">
        <v>215</v>
      </c>
    </row>
    <row r="40" spans="1:8" ht="15.75">
      <c r="A40" s="59" t="s">
        <v>216</v>
      </c>
      <c r="B40" s="60">
        <v>523</v>
      </c>
      <c r="C40" s="61" t="s">
        <v>183</v>
      </c>
      <c r="D40" s="62" t="s">
        <v>184</v>
      </c>
      <c r="E40" s="61" t="s">
        <v>161</v>
      </c>
      <c r="F40" s="60" t="s">
        <v>162</v>
      </c>
      <c r="H40" s="64" t="s">
        <v>216</v>
      </c>
    </row>
    <row r="41" spans="1:8" ht="15.75">
      <c r="A41" s="59" t="s">
        <v>217</v>
      </c>
      <c r="B41" s="60">
        <v>804</v>
      </c>
      <c r="C41" s="59" t="s">
        <v>152</v>
      </c>
      <c r="D41" s="62" t="s">
        <v>153</v>
      </c>
      <c r="E41" s="61" t="s">
        <v>154</v>
      </c>
      <c r="F41" s="60" t="s">
        <v>155</v>
      </c>
      <c r="H41" s="64" t="s">
        <v>217</v>
      </c>
    </row>
    <row r="42" spans="1:8" ht="15.75">
      <c r="A42" s="59" t="s">
        <v>218</v>
      </c>
      <c r="B42" s="60">
        <v>208</v>
      </c>
      <c r="C42" s="61" t="s">
        <v>123</v>
      </c>
      <c r="D42" s="62" t="s">
        <v>124</v>
      </c>
      <c r="E42" s="61" t="s">
        <v>125</v>
      </c>
      <c r="F42" s="60" t="s">
        <v>126</v>
      </c>
      <c r="H42" s="64" t="s">
        <v>218</v>
      </c>
    </row>
    <row r="43" spans="1:8" ht="15.75">
      <c r="A43" s="59" t="s">
        <v>219</v>
      </c>
      <c r="B43" s="60">
        <v>712</v>
      </c>
      <c r="C43" s="61" t="s">
        <v>194</v>
      </c>
      <c r="D43" s="62" t="s">
        <v>195</v>
      </c>
      <c r="E43" s="61" t="s">
        <v>196</v>
      </c>
      <c r="F43" s="60" t="s">
        <v>197</v>
      </c>
      <c r="H43" s="64" t="s">
        <v>219</v>
      </c>
    </row>
    <row r="44" spans="1:8" ht="15.75">
      <c r="A44" s="59" t="s">
        <v>220</v>
      </c>
      <c r="B44" s="60">
        <v>805</v>
      </c>
      <c r="C44" s="59" t="s">
        <v>152</v>
      </c>
      <c r="D44" s="62" t="s">
        <v>153</v>
      </c>
      <c r="E44" s="61" t="s">
        <v>154</v>
      </c>
      <c r="F44" s="60" t="s">
        <v>155</v>
      </c>
      <c r="H44" s="64" t="s">
        <v>220</v>
      </c>
    </row>
    <row r="45" spans="1:8" ht="15.75">
      <c r="A45" s="59" t="s">
        <v>221</v>
      </c>
      <c r="B45" s="60">
        <v>806</v>
      </c>
      <c r="C45" s="59" t="s">
        <v>152</v>
      </c>
      <c r="D45" s="62" t="s">
        <v>153</v>
      </c>
      <c r="E45" s="61" t="s">
        <v>154</v>
      </c>
      <c r="F45" s="60" t="s">
        <v>155</v>
      </c>
      <c r="H45" s="64" t="s">
        <v>221</v>
      </c>
    </row>
    <row r="46" spans="1:8" ht="15.75">
      <c r="A46" s="59" t="s">
        <v>222</v>
      </c>
      <c r="B46" s="60">
        <v>532</v>
      </c>
      <c r="C46" s="61" t="s">
        <v>190</v>
      </c>
      <c r="D46" s="62" t="s">
        <v>191</v>
      </c>
      <c r="E46" s="61" t="s">
        <v>161</v>
      </c>
      <c r="F46" s="60" t="s">
        <v>162</v>
      </c>
      <c r="H46" s="64" t="s">
        <v>222</v>
      </c>
    </row>
    <row r="47" spans="1:8" ht="15.75">
      <c r="A47" s="59" t="s">
        <v>223</v>
      </c>
      <c r="B47" s="60">
        <v>633</v>
      </c>
      <c r="C47" s="59" t="s">
        <v>179</v>
      </c>
      <c r="D47" s="62" t="s">
        <v>180</v>
      </c>
      <c r="E47" s="61" t="s">
        <v>139</v>
      </c>
      <c r="F47" s="60" t="s">
        <v>140</v>
      </c>
      <c r="H47" s="64" t="s">
        <v>223</v>
      </c>
    </row>
    <row r="48" spans="1:8" ht="15.75">
      <c r="A48" s="59" t="s">
        <v>224</v>
      </c>
      <c r="B48" s="60">
        <v>314</v>
      </c>
      <c r="C48" s="59" t="s">
        <v>164</v>
      </c>
      <c r="D48" s="62" t="s">
        <v>165</v>
      </c>
      <c r="E48" s="61" t="s">
        <v>166</v>
      </c>
      <c r="F48" s="60" t="s">
        <v>167</v>
      </c>
      <c r="H48" s="64" t="s">
        <v>224</v>
      </c>
    </row>
    <row r="49" spans="1:8" ht="15.75">
      <c r="A49" s="59" t="s">
        <v>225</v>
      </c>
      <c r="B49" s="60">
        <v>324</v>
      </c>
      <c r="C49" s="61" t="s">
        <v>175</v>
      </c>
      <c r="D49" s="62" t="s">
        <v>176</v>
      </c>
      <c r="E49" s="61" t="s">
        <v>166</v>
      </c>
      <c r="F49" s="60" t="s">
        <v>167</v>
      </c>
      <c r="H49" s="64" t="s">
        <v>225</v>
      </c>
    </row>
    <row r="50" spans="1:8" ht="15.75">
      <c r="A50" s="59" t="s">
        <v>226</v>
      </c>
      <c r="B50" s="60">
        <v>323</v>
      </c>
      <c r="C50" s="61" t="s">
        <v>175</v>
      </c>
      <c r="D50" s="62" t="s">
        <v>176</v>
      </c>
      <c r="E50" s="61" t="s">
        <v>166</v>
      </c>
      <c r="F50" s="60" t="s">
        <v>167</v>
      </c>
      <c r="H50" s="64" t="s">
        <v>226</v>
      </c>
    </row>
    <row r="51" spans="1:8" ht="15.75">
      <c r="A51" s="59" t="s">
        <v>227</v>
      </c>
      <c r="B51" s="60">
        <v>325</v>
      </c>
      <c r="C51" s="61" t="s">
        <v>175</v>
      </c>
      <c r="D51" s="62" t="s">
        <v>176</v>
      </c>
      <c r="E51" s="61" t="s">
        <v>166</v>
      </c>
      <c r="F51" s="60" t="s">
        <v>167</v>
      </c>
      <c r="H51" s="64" t="s">
        <v>227</v>
      </c>
    </row>
    <row r="52" spans="1:8" ht="15.75">
      <c r="A52" s="68" t="s">
        <v>228</v>
      </c>
      <c r="B52" s="69">
        <v>100</v>
      </c>
      <c r="C52" s="68" t="s">
        <v>229</v>
      </c>
      <c r="D52" s="70" t="s">
        <v>230</v>
      </c>
      <c r="E52" s="68" t="s">
        <v>228</v>
      </c>
      <c r="F52" s="69" t="s">
        <v>231</v>
      </c>
      <c r="H52" s="64" t="s">
        <v>228</v>
      </c>
    </row>
    <row r="53" spans="1:8" ht="15.75">
      <c r="A53" s="59" t="s">
        <v>232</v>
      </c>
      <c r="B53" s="60">
        <v>209</v>
      </c>
      <c r="C53" s="61" t="s">
        <v>123</v>
      </c>
      <c r="D53" s="62" t="s">
        <v>124</v>
      </c>
      <c r="E53" s="61" t="s">
        <v>125</v>
      </c>
      <c r="F53" s="60" t="s">
        <v>126</v>
      </c>
      <c r="H53" s="64" t="s">
        <v>232</v>
      </c>
    </row>
    <row r="54" spans="1:8" ht="15.75">
      <c r="A54" s="59" t="s">
        <v>233</v>
      </c>
      <c r="B54" s="60" t="s">
        <v>234</v>
      </c>
      <c r="C54" s="61" t="s">
        <v>123</v>
      </c>
      <c r="D54" s="62" t="s">
        <v>124</v>
      </c>
      <c r="E54" s="61" t="s">
        <v>125</v>
      </c>
      <c r="F54" s="60" t="s">
        <v>126</v>
      </c>
      <c r="H54" s="64" t="s">
        <v>233</v>
      </c>
    </row>
    <row r="55" spans="1:8" ht="15.75">
      <c r="A55" s="59" t="s">
        <v>235</v>
      </c>
      <c r="B55" s="60">
        <v>315</v>
      </c>
      <c r="C55" s="59" t="s">
        <v>164</v>
      </c>
      <c r="D55" s="62" t="s">
        <v>165</v>
      </c>
      <c r="E55" s="61" t="s">
        <v>166</v>
      </c>
      <c r="F55" s="60" t="s">
        <v>167</v>
      </c>
      <c r="H55" s="64" t="s">
        <v>235</v>
      </c>
    </row>
    <row r="56" spans="1:8" ht="15.75">
      <c r="A56" s="59" t="s">
        <v>236</v>
      </c>
      <c r="B56" s="60">
        <v>713</v>
      </c>
      <c r="C56" s="61" t="s">
        <v>194</v>
      </c>
      <c r="D56" s="62" t="s">
        <v>195</v>
      </c>
      <c r="E56" s="61" t="s">
        <v>196</v>
      </c>
      <c r="F56" s="60" t="s">
        <v>197</v>
      </c>
      <c r="H56" s="64" t="s">
        <v>236</v>
      </c>
    </row>
    <row r="57" spans="1:8" ht="15.75">
      <c r="A57" s="59" t="s">
        <v>237</v>
      </c>
      <c r="B57" s="60">
        <v>714</v>
      </c>
      <c r="C57" s="61" t="s">
        <v>194</v>
      </c>
      <c r="D57" s="62" t="s">
        <v>195</v>
      </c>
      <c r="E57" s="61" t="s">
        <v>196</v>
      </c>
      <c r="F57" s="60" t="s">
        <v>197</v>
      </c>
      <c r="H57" s="64" t="s">
        <v>237</v>
      </c>
    </row>
    <row r="58" spans="1:8" ht="15.75">
      <c r="A58" s="59" t="s">
        <v>238</v>
      </c>
      <c r="B58" s="60" t="s">
        <v>239</v>
      </c>
      <c r="C58" s="61" t="s">
        <v>123</v>
      </c>
      <c r="D58" s="62" t="s">
        <v>124</v>
      </c>
      <c r="E58" s="61" t="s">
        <v>125</v>
      </c>
      <c r="F58" s="60" t="s">
        <v>126</v>
      </c>
      <c r="H58" s="64" t="s">
        <v>238</v>
      </c>
    </row>
    <row r="59" spans="1:8" ht="15.75">
      <c r="A59" s="59" t="s">
        <v>240</v>
      </c>
      <c r="B59" s="60" t="s">
        <v>241</v>
      </c>
      <c r="C59" s="61" t="s">
        <v>123</v>
      </c>
      <c r="D59" s="62" t="s">
        <v>124</v>
      </c>
      <c r="E59" s="61" t="s">
        <v>125</v>
      </c>
      <c r="F59" s="60" t="s">
        <v>126</v>
      </c>
      <c r="H59" s="64" t="s">
        <v>240</v>
      </c>
    </row>
    <row r="60" spans="1:8" ht="15.75">
      <c r="A60" s="59" t="s">
        <v>242</v>
      </c>
      <c r="B60" s="60">
        <v>326</v>
      </c>
      <c r="C60" s="61" t="s">
        <v>175</v>
      </c>
      <c r="D60" s="62" t="s">
        <v>176</v>
      </c>
      <c r="E60" s="61" t="s">
        <v>166</v>
      </c>
      <c r="F60" s="60" t="s">
        <v>167</v>
      </c>
      <c r="H60" s="64" t="s">
        <v>242</v>
      </c>
    </row>
    <row r="61" spans="1:8" ht="15.75">
      <c r="A61" s="59" t="s">
        <v>243</v>
      </c>
      <c r="B61" s="60">
        <v>524</v>
      </c>
      <c r="C61" s="61" t="s">
        <v>183</v>
      </c>
      <c r="D61" s="62" t="s">
        <v>184</v>
      </c>
      <c r="E61" s="61" t="s">
        <v>161</v>
      </c>
      <c r="F61" s="60" t="s">
        <v>162</v>
      </c>
      <c r="H61" s="64" t="s">
        <v>243</v>
      </c>
    </row>
    <row r="62" spans="1:8" ht="15.75">
      <c r="A62" s="59" t="s">
        <v>244</v>
      </c>
      <c r="B62" s="60">
        <v>514</v>
      </c>
      <c r="C62" s="61" t="s">
        <v>159</v>
      </c>
      <c r="D62" s="62" t="s">
        <v>160</v>
      </c>
      <c r="E62" s="61" t="s">
        <v>161</v>
      </c>
      <c r="F62" s="60" t="s">
        <v>162</v>
      </c>
      <c r="H62" s="64" t="s">
        <v>244</v>
      </c>
    </row>
    <row r="63" spans="1:8" ht="15.75">
      <c r="A63" s="59" t="s">
        <v>245</v>
      </c>
      <c r="B63" s="60">
        <v>413</v>
      </c>
      <c r="C63" s="61" t="s">
        <v>186</v>
      </c>
      <c r="D63" s="62" t="s">
        <v>187</v>
      </c>
      <c r="E63" s="61" t="s">
        <v>172</v>
      </c>
      <c r="F63" s="60" t="s">
        <v>173</v>
      </c>
      <c r="H63" s="64" t="s">
        <v>245</v>
      </c>
    </row>
    <row r="64" spans="1:8" ht="15.75">
      <c r="A64" s="59" t="s">
        <v>246</v>
      </c>
      <c r="B64" s="60">
        <v>316</v>
      </c>
      <c r="C64" s="59" t="s">
        <v>164</v>
      </c>
      <c r="D64" s="62" t="s">
        <v>165</v>
      </c>
      <c r="E64" s="61" t="s">
        <v>166</v>
      </c>
      <c r="F64" s="60" t="s">
        <v>167</v>
      </c>
      <c r="H64" s="64" t="s">
        <v>246</v>
      </c>
    </row>
    <row r="65" spans="1:8" ht="15.75">
      <c r="A65" s="59" t="s">
        <v>247</v>
      </c>
      <c r="B65" s="60">
        <v>533</v>
      </c>
      <c r="C65" s="61" t="s">
        <v>190</v>
      </c>
      <c r="D65" s="62" t="s">
        <v>191</v>
      </c>
      <c r="E65" s="61" t="s">
        <v>161</v>
      </c>
      <c r="F65" s="60" t="s">
        <v>162</v>
      </c>
      <c r="H65" s="64" t="s">
        <v>247</v>
      </c>
    </row>
    <row r="66" spans="1:8" ht="15.75">
      <c r="A66" s="59" t="s">
        <v>248</v>
      </c>
      <c r="B66" s="60">
        <v>715</v>
      </c>
      <c r="C66" s="61" t="s">
        <v>194</v>
      </c>
      <c r="D66" s="62" t="s">
        <v>195</v>
      </c>
      <c r="E66" s="61" t="s">
        <v>196</v>
      </c>
      <c r="F66" s="60" t="s">
        <v>197</v>
      </c>
      <c r="H66" s="64" t="s">
        <v>248</v>
      </c>
    </row>
    <row r="67" spans="1:8" ht="15.75">
      <c r="A67" s="59" t="s">
        <v>249</v>
      </c>
      <c r="B67" s="60">
        <v>317</v>
      </c>
      <c r="C67" s="59" t="s">
        <v>164</v>
      </c>
      <c r="D67" s="62" t="s">
        <v>165</v>
      </c>
      <c r="E67" s="61" t="s">
        <v>166</v>
      </c>
      <c r="F67" s="60" t="s">
        <v>167</v>
      </c>
      <c r="H67" s="64" t="s">
        <v>249</v>
      </c>
    </row>
    <row r="68" spans="1:8" ht="15.75">
      <c r="A68" s="59" t="s">
        <v>250</v>
      </c>
      <c r="B68" s="60">
        <v>327</v>
      </c>
      <c r="C68" s="61" t="s">
        <v>175</v>
      </c>
      <c r="D68" s="62" t="s">
        <v>176</v>
      </c>
      <c r="E68" s="61" t="s">
        <v>166</v>
      </c>
      <c r="F68" s="60" t="s">
        <v>167</v>
      </c>
      <c r="H68" s="64" t="s">
        <v>250</v>
      </c>
    </row>
    <row r="69" spans="1:8" ht="15.75">
      <c r="A69" s="59" t="s">
        <v>251</v>
      </c>
      <c r="B69" s="60">
        <v>426</v>
      </c>
      <c r="C69" s="61" t="s">
        <v>170</v>
      </c>
      <c r="D69" s="62" t="s">
        <v>171</v>
      </c>
      <c r="E69" s="61" t="s">
        <v>172</v>
      </c>
      <c r="F69" s="60" t="s">
        <v>173</v>
      </c>
      <c r="H69" s="64" t="s">
        <v>251</v>
      </c>
    </row>
    <row r="70" spans="1:8" ht="15.75">
      <c r="A70" s="59" t="s">
        <v>252</v>
      </c>
      <c r="B70" s="60">
        <v>525</v>
      </c>
      <c r="C70" s="61" t="s">
        <v>183</v>
      </c>
      <c r="D70" s="62" t="s">
        <v>184</v>
      </c>
      <c r="E70" s="61" t="s">
        <v>161</v>
      </c>
      <c r="F70" s="60" t="s">
        <v>162</v>
      </c>
      <c r="H70" s="64" t="s">
        <v>252</v>
      </c>
    </row>
    <row r="71" spans="1:8" ht="15.75">
      <c r="A71" s="59" t="s">
        <v>253</v>
      </c>
      <c r="B71" s="60">
        <v>634</v>
      </c>
      <c r="C71" s="59" t="s">
        <v>179</v>
      </c>
      <c r="D71" s="62" t="s">
        <v>180</v>
      </c>
      <c r="E71" s="61" t="s">
        <v>139</v>
      </c>
      <c r="F71" s="60" t="s">
        <v>140</v>
      </c>
      <c r="H71" s="64" t="s">
        <v>253</v>
      </c>
    </row>
    <row r="72" spans="1:8" ht="15.75">
      <c r="A72" s="59" t="s">
        <v>254</v>
      </c>
      <c r="B72" s="60">
        <v>722</v>
      </c>
      <c r="C72" s="61" t="s">
        <v>207</v>
      </c>
      <c r="D72" s="62" t="s">
        <v>208</v>
      </c>
      <c r="E72" s="61" t="s">
        <v>196</v>
      </c>
      <c r="F72" s="60" t="s">
        <v>197</v>
      </c>
      <c r="H72" s="64" t="s">
        <v>254</v>
      </c>
    </row>
    <row r="73" spans="1:8" ht="15.75">
      <c r="A73" s="59" t="s">
        <v>255</v>
      </c>
      <c r="B73" s="60">
        <v>427</v>
      </c>
      <c r="C73" s="61" t="s">
        <v>170</v>
      </c>
      <c r="D73" s="62" t="s">
        <v>171</v>
      </c>
      <c r="E73" s="61" t="s">
        <v>172</v>
      </c>
      <c r="F73" s="60" t="s">
        <v>173</v>
      </c>
      <c r="H73" s="64" t="s">
        <v>255</v>
      </c>
    </row>
    <row r="74" spans="1:8" ht="15.75">
      <c r="A74" s="59" t="s">
        <v>256</v>
      </c>
      <c r="B74" s="60">
        <v>534</v>
      </c>
      <c r="C74" s="61" t="s">
        <v>190</v>
      </c>
      <c r="D74" s="62" t="s">
        <v>191</v>
      </c>
      <c r="E74" s="61" t="s">
        <v>161</v>
      </c>
      <c r="F74" s="60" t="s">
        <v>162</v>
      </c>
      <c r="H74" s="64" t="s">
        <v>256</v>
      </c>
    </row>
    <row r="75" spans="1:8" ht="15.75">
      <c r="A75" s="59" t="s">
        <v>257</v>
      </c>
      <c r="B75" s="60">
        <v>723</v>
      </c>
      <c r="C75" s="61" t="s">
        <v>207</v>
      </c>
      <c r="D75" s="62" t="s">
        <v>208</v>
      </c>
      <c r="E75" s="61" t="s">
        <v>196</v>
      </c>
      <c r="F75" s="60" t="s">
        <v>197</v>
      </c>
      <c r="H75" s="64" t="s">
        <v>257</v>
      </c>
    </row>
    <row r="76" spans="1:8" ht="15.75">
      <c r="A76" s="59" t="s">
        <v>258</v>
      </c>
      <c r="B76" s="60">
        <v>646</v>
      </c>
      <c r="C76" s="59" t="s">
        <v>137</v>
      </c>
      <c r="D76" s="62" t="s">
        <v>138</v>
      </c>
      <c r="E76" s="61" t="s">
        <v>139</v>
      </c>
      <c r="F76" s="60" t="s">
        <v>140</v>
      </c>
      <c r="H76" s="64" t="s">
        <v>258</v>
      </c>
    </row>
    <row r="77" spans="1:8" ht="15.75">
      <c r="A77" s="59" t="s">
        <v>259</v>
      </c>
      <c r="B77" s="60">
        <v>724</v>
      </c>
      <c r="C77" s="61" t="s">
        <v>207</v>
      </c>
      <c r="D77" s="62" t="s">
        <v>208</v>
      </c>
      <c r="E77" s="61" t="s">
        <v>196</v>
      </c>
      <c r="F77" s="60" t="s">
        <v>197</v>
      </c>
      <c r="H77" s="64" t="s">
        <v>259</v>
      </c>
    </row>
    <row r="78" spans="1:8" ht="15.75">
      <c r="A78" s="59" t="s">
        <v>260</v>
      </c>
      <c r="B78" s="60">
        <v>647</v>
      </c>
      <c r="C78" s="59" t="s">
        <v>137</v>
      </c>
      <c r="D78" s="62" t="s">
        <v>138</v>
      </c>
      <c r="E78" s="61" t="s">
        <v>139</v>
      </c>
      <c r="F78" s="60" t="s">
        <v>140</v>
      </c>
      <c r="H78" s="64" t="s">
        <v>260</v>
      </c>
    </row>
    <row r="79" spans="1:8" ht="15.75">
      <c r="A79" s="59" t="s">
        <v>261</v>
      </c>
      <c r="B79" s="60">
        <v>635</v>
      </c>
      <c r="C79" s="59" t="s">
        <v>179</v>
      </c>
      <c r="D79" s="62" t="s">
        <v>180</v>
      </c>
      <c r="E79" s="61" t="s">
        <v>139</v>
      </c>
      <c r="F79" s="60" t="s">
        <v>140</v>
      </c>
      <c r="H79" s="64" t="s">
        <v>261</v>
      </c>
    </row>
  </sheetData>
  <sheetProtection selectLockedCells="1"/>
  <mergeCells count="1">
    <mergeCell ref="H1:H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59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5.75"/>
  <cols>
    <col min="1" max="1" width="22.875" style="0" customWidth="1"/>
    <col min="2" max="2" width="17.375" style="0" customWidth="1"/>
    <col min="3" max="3" width="17.00390625" style="0" customWidth="1"/>
    <col min="4" max="4" width="27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  <col min="11" max="11" width="12.375" style="0" customWidth="1"/>
    <col min="12" max="12" width="18.125" style="0" customWidth="1"/>
  </cols>
  <sheetData>
    <row r="1" spans="1:12" ht="15.75">
      <c r="A1" s="397" t="s">
        <v>262</v>
      </c>
      <c r="B1" s="397"/>
      <c r="C1" s="397" t="s">
        <v>263</v>
      </c>
      <c r="D1" s="397"/>
      <c r="E1" s="397" t="s">
        <v>264</v>
      </c>
      <c r="F1" s="397"/>
      <c r="G1" s="397" t="s">
        <v>265</v>
      </c>
      <c r="H1" s="397"/>
      <c r="I1" s="397" t="s">
        <v>266</v>
      </c>
      <c r="J1" s="397"/>
      <c r="K1" s="397" t="s">
        <v>267</v>
      </c>
      <c r="L1" s="397"/>
    </row>
    <row r="2" spans="1:12" ht="15.75">
      <c r="A2" s="71" t="s">
        <v>268</v>
      </c>
      <c r="B2" s="71" t="s">
        <v>269</v>
      </c>
      <c r="C2" s="71" t="s">
        <v>268</v>
      </c>
      <c r="D2" s="71" t="s">
        <v>269</v>
      </c>
      <c r="E2" s="71" t="s">
        <v>268</v>
      </c>
      <c r="F2" s="71" t="s">
        <v>269</v>
      </c>
      <c r="G2" s="71" t="s">
        <v>268</v>
      </c>
      <c r="H2" s="71" t="s">
        <v>269</v>
      </c>
      <c r="I2" s="71" t="s">
        <v>268</v>
      </c>
      <c r="J2" s="71" t="s">
        <v>269</v>
      </c>
      <c r="K2" s="71" t="s">
        <v>268</v>
      </c>
      <c r="L2" s="71" t="s">
        <v>269</v>
      </c>
    </row>
    <row r="3" spans="1:12" ht="15.75">
      <c r="A3" s="72">
        <f>IF(List1!A116="1a) DHDM",List1!G116,0)</f>
        <v>0</v>
      </c>
      <c r="B3" s="72">
        <f>IF(List1!A116="1a) DHDM",List1!H116,0)</f>
        <v>0</v>
      </c>
      <c r="C3" s="72">
        <f>IF(List1!A116="1b) DDNM",List1!G116,0)</f>
        <v>0</v>
      </c>
      <c r="D3" s="72">
        <f>IF(List1!A116="1b) DDNM",List1!H116,0)</f>
        <v>0</v>
      </c>
      <c r="E3" s="72">
        <f>IF(List1!A116="2) služby",List1!G116,0)</f>
        <v>0</v>
      </c>
      <c r="F3" s="72">
        <f>IF(List1!A116="2) služby",List1!H116,0)</f>
        <v>0</v>
      </c>
      <c r="G3" s="72">
        <f>IF(List1!A116="3) OON",List1!G116,0)</f>
        <v>0</v>
      </c>
      <c r="H3" s="72">
        <f>IF(List1!A116="3) OON",List1!H116,0)</f>
        <v>0</v>
      </c>
      <c r="I3" s="72">
        <f>IF(List1!A116="4) ostatní",List1!G116,0)</f>
        <v>0</v>
      </c>
      <c r="J3" s="72">
        <f>IF(List1!A116="4) ostatní",List1!H116,0)</f>
        <v>0</v>
      </c>
      <c r="K3" s="72">
        <f>IF(List1!A116="5) INVESTICE",List1!G116,0)</f>
        <v>0</v>
      </c>
      <c r="L3" s="72">
        <f>IF(List1!A116="5) INVESTICE",List1!H116,0)</f>
        <v>0</v>
      </c>
    </row>
    <row r="4" spans="1:12" ht="15.75">
      <c r="A4" s="72">
        <f>IF(List1!A117="1a) DHDM",List1!G117,0)</f>
        <v>0</v>
      </c>
      <c r="B4" s="72">
        <f>IF(List1!A117="1a) DHDM",List1!H117,0)</f>
        <v>0</v>
      </c>
      <c r="C4" s="72">
        <f>IF(List1!A117="1b) DDNM",List1!G117,0)</f>
        <v>0</v>
      </c>
      <c r="D4" s="72">
        <f>IF(List1!A117="1b) DDNM",List1!H117,0)</f>
        <v>0</v>
      </c>
      <c r="E4" s="72">
        <f>IF(List1!A117="2) služby",List1!G117,0)</f>
        <v>0</v>
      </c>
      <c r="F4" s="72">
        <f>IF(List1!A117="2) služby",List1!H117,0)</f>
        <v>0</v>
      </c>
      <c r="G4" s="72">
        <f>IF(List1!A117="3) OON",List1!G117,0)</f>
        <v>0</v>
      </c>
      <c r="H4" s="72">
        <f>IF(List1!A117="3) OON",List1!H117,0)</f>
        <v>0</v>
      </c>
      <c r="I4" s="72">
        <f>IF(List1!A117="4) ostatní",List1!G117,0)</f>
        <v>0</v>
      </c>
      <c r="J4" s="72">
        <f>IF(List1!A117="4) ostatní",List1!H117,0)</f>
        <v>0</v>
      </c>
      <c r="K4" s="72">
        <f>IF(List1!A117="5) INVESTICE",List1!G117,0)</f>
        <v>0</v>
      </c>
      <c r="L4" s="72">
        <f>IF(List1!A117="5) INVESTICE",List1!H117,0)</f>
        <v>0</v>
      </c>
    </row>
    <row r="5" spans="1:12" ht="15.75">
      <c r="A5" s="72">
        <f>IF(List1!A118="1a) DHDM",List1!G118,0)</f>
        <v>0</v>
      </c>
      <c r="B5" s="72">
        <f>IF(List1!A118="1a) DHDM",List1!H118,0)</f>
        <v>0</v>
      </c>
      <c r="C5" s="72">
        <f>IF(List1!A118="1b) DDNM",List1!G118,0)</f>
        <v>0</v>
      </c>
      <c r="D5" s="72">
        <f>IF(List1!A118="1b) DDNM",List1!H118,0)</f>
        <v>0</v>
      </c>
      <c r="E5" s="72">
        <f>IF(List1!A118="2) služby",List1!G118,0)</f>
        <v>0</v>
      </c>
      <c r="F5" s="72">
        <f>IF(List1!A118="2) služby",List1!H118,0)</f>
        <v>0</v>
      </c>
      <c r="G5" s="72">
        <f>IF(List1!A118="3) OON",List1!G118,0)</f>
        <v>0</v>
      </c>
      <c r="H5" s="72">
        <f>IF(List1!A118="3) OON",List1!H118,0)</f>
        <v>0</v>
      </c>
      <c r="I5" s="72">
        <f>IF(List1!A118="4) ostatní",List1!G118,0)</f>
        <v>0</v>
      </c>
      <c r="J5" s="72">
        <f>IF(List1!A118="4) ostatní",List1!H118,0)</f>
        <v>0</v>
      </c>
      <c r="K5" s="72">
        <f>IF(List1!A118="5) INVESTICE",List1!G118,0)</f>
        <v>0</v>
      </c>
      <c r="L5" s="72">
        <f>IF(List1!A118="5) INVESTICE",List1!H118,0)</f>
        <v>0</v>
      </c>
    </row>
    <row r="6" spans="1:12" ht="15.75">
      <c r="A6" s="72">
        <f>IF(List1!A119="1a) DHDM",List1!G119,0)</f>
        <v>0</v>
      </c>
      <c r="B6" s="72">
        <f>IF(List1!A119="1a) DHDM",List1!H119,0)</f>
        <v>0</v>
      </c>
      <c r="C6" s="72">
        <f>IF(List1!A119="1b) DDNM",List1!G119,0)</f>
        <v>0</v>
      </c>
      <c r="D6" s="72">
        <f>IF(List1!A119="1b) DDNM",List1!H119,0)</f>
        <v>0</v>
      </c>
      <c r="E6" s="72">
        <f>IF(List1!A119="2) služby",List1!G119,0)</f>
        <v>0</v>
      </c>
      <c r="F6" s="72">
        <f>IF(List1!A119="2) služby",List1!H119,0)</f>
        <v>0</v>
      </c>
      <c r="G6" s="72">
        <f>IF(List1!A119="3) OON",List1!G119,0)</f>
        <v>0</v>
      </c>
      <c r="H6" s="72">
        <f>IF(List1!A119="3) OON",List1!H119,0)</f>
        <v>0</v>
      </c>
      <c r="I6" s="72">
        <f>IF(List1!A119="4) ostatní",List1!G119,0)</f>
        <v>0</v>
      </c>
      <c r="J6" s="72">
        <f>IF(List1!A119="4) ostatní",List1!H119,0)</f>
        <v>0</v>
      </c>
      <c r="K6" s="72">
        <f>IF(List1!A119="5) INVESTICE",List1!G119,0)</f>
        <v>0</v>
      </c>
      <c r="L6" s="72">
        <f>IF(List1!A119="5) INVESTICE",List1!H119,0)</f>
        <v>0</v>
      </c>
    </row>
    <row r="7" spans="1:12" ht="15.75">
      <c r="A7" s="72">
        <f>IF(List1!A120="1a) DHDM",List1!G120,0)</f>
        <v>0</v>
      </c>
      <c r="B7" s="72">
        <f>IF(List1!A120="1a) DHDM",List1!H120,0)</f>
        <v>0</v>
      </c>
      <c r="C7" s="72">
        <f>IF(List1!A120="1b) DDNM",List1!G120,0)</f>
        <v>0</v>
      </c>
      <c r="D7" s="72">
        <f>IF(List1!A120="1b) DDNM",List1!H120,0)</f>
        <v>0</v>
      </c>
      <c r="E7" s="72">
        <f>IF(List1!A120="2) služby",List1!G120,0)</f>
        <v>0</v>
      </c>
      <c r="F7" s="72">
        <f>IF(List1!A120="2) služby",List1!H120,0)</f>
        <v>0</v>
      </c>
      <c r="G7" s="72">
        <f>IF(List1!A120="3) OON",List1!G120,0)</f>
        <v>0</v>
      </c>
      <c r="H7" s="72">
        <f>IF(List1!A120="3) OON",List1!H120,0)</f>
        <v>0</v>
      </c>
      <c r="I7" s="72">
        <f>IF(List1!A120="4) ostatní",List1!G120,0)</f>
        <v>0</v>
      </c>
      <c r="J7" s="72">
        <f>IF(List1!A120="4) ostatní",List1!H120,0)</f>
        <v>0</v>
      </c>
      <c r="K7" s="72">
        <f>IF(List1!A120="5) INVESTICE",List1!G120,0)</f>
        <v>0</v>
      </c>
      <c r="L7" s="72">
        <f>IF(List1!A120="5) INVESTICE",List1!H120,0)</f>
        <v>0</v>
      </c>
    </row>
    <row r="8" spans="1:12" ht="15.75">
      <c r="A8" s="72">
        <f>IF(List1!A121="1a) DHDM",List1!G121,0)</f>
        <v>0</v>
      </c>
      <c r="B8" s="72">
        <f>IF(List1!A121="1a) DHDM",List1!H121,0)</f>
        <v>0</v>
      </c>
      <c r="C8" s="72">
        <f>IF(List1!A121="1b) DDNM",List1!G121,0)</f>
        <v>0</v>
      </c>
      <c r="D8" s="72">
        <f>IF(List1!A121="1b) DDNM",List1!H121,0)</f>
        <v>0</v>
      </c>
      <c r="E8" s="72">
        <f>IF(List1!A121="2) služby",List1!G121,0)</f>
        <v>0</v>
      </c>
      <c r="F8" s="72">
        <f>IF(List1!A121="2) služby",List1!H121,0)</f>
        <v>0</v>
      </c>
      <c r="G8" s="72">
        <f>IF(List1!A121="3) OON",List1!G121,0)</f>
        <v>0</v>
      </c>
      <c r="H8" s="72">
        <f>IF(List1!A121="3) OON",List1!H121,0)</f>
        <v>0</v>
      </c>
      <c r="I8" s="72">
        <f>IF(List1!A121="4) ostatní",List1!G121,0)</f>
        <v>0</v>
      </c>
      <c r="J8" s="72">
        <f>IF(List1!A121="4) ostatní",List1!H121,0)</f>
        <v>0</v>
      </c>
      <c r="K8" s="72">
        <f>IF(List1!A121="5) INVESTICE",List1!G121,0)</f>
        <v>0</v>
      </c>
      <c r="L8" s="72">
        <f>IF(List1!A121="5) INVESTICE",List1!H121,0)</f>
        <v>0</v>
      </c>
    </row>
    <row r="9" spans="1:12" ht="15.75">
      <c r="A9" s="72">
        <f>IF(List1!A122="1a) DHDM",List1!G122,0)</f>
        <v>0</v>
      </c>
      <c r="B9" s="72">
        <f>IF(List1!A122="1a) DHDM",List1!H122,0)</f>
        <v>0</v>
      </c>
      <c r="C9" s="72">
        <f>IF(List1!A122="1b) DDNM",List1!G122,0)</f>
        <v>0</v>
      </c>
      <c r="D9" s="72">
        <f>IF(List1!A122="1b) DDNM",List1!H122,0)</f>
        <v>0</v>
      </c>
      <c r="E9" s="72">
        <f>IF(List1!A122="2) služby",List1!G122,0)</f>
        <v>0</v>
      </c>
      <c r="F9" s="72">
        <f>IF(List1!A122="2) služby",List1!H122,0)</f>
        <v>0</v>
      </c>
      <c r="G9" s="72">
        <f>IF(List1!A122="3) OON",List1!G122,0)</f>
        <v>0</v>
      </c>
      <c r="H9" s="72">
        <f>IF(List1!A122="3) OON",List1!H122,0)</f>
        <v>0</v>
      </c>
      <c r="I9" s="72">
        <f>IF(List1!A122="4) ostatní",List1!G122,0)</f>
        <v>0</v>
      </c>
      <c r="J9" s="72">
        <f>IF(List1!A122="4) ostatní",List1!H122,0)</f>
        <v>0</v>
      </c>
      <c r="K9" s="72">
        <f>IF(List1!A122="5) INVESTICE",List1!G122,0)</f>
        <v>0</v>
      </c>
      <c r="L9" s="72">
        <f>IF(List1!A122="5) INVESTICE",List1!H122,0)</f>
        <v>0</v>
      </c>
    </row>
    <row r="10" spans="1:12" ht="15.75">
      <c r="A10" s="72">
        <f>IF(List1!A123="1a) DHDM",List1!G123,0)</f>
        <v>0</v>
      </c>
      <c r="B10" s="72">
        <f>IF(List1!A123="1a) DHDM",List1!H123,0)</f>
        <v>0</v>
      </c>
      <c r="C10" s="72">
        <f>IF(List1!A123="1b) DDNM",List1!G123,0)</f>
        <v>0</v>
      </c>
      <c r="D10" s="72">
        <f>IF(List1!A123="1b) DDNM",List1!H123,0)</f>
        <v>0</v>
      </c>
      <c r="E10" s="72">
        <f>IF(List1!A123="2) služby",List1!G123,0)</f>
        <v>0</v>
      </c>
      <c r="F10" s="72">
        <f>IF(List1!A123="2) služby",List1!H123,0)</f>
        <v>0</v>
      </c>
      <c r="G10" s="72">
        <f>IF(List1!A123="3) OON",List1!G123,0)</f>
        <v>0</v>
      </c>
      <c r="H10" s="72">
        <f>IF(List1!A123="3) OON",List1!H123,0)</f>
        <v>0</v>
      </c>
      <c r="I10" s="72">
        <f>IF(List1!A123="4) ostatní",List1!G123,0)</f>
        <v>0</v>
      </c>
      <c r="J10" s="72">
        <f>IF(List1!A123="4) ostatní",List1!H123,0)</f>
        <v>0</v>
      </c>
      <c r="K10" s="72">
        <f>IF(List1!A123="5) INVESTICE",List1!G123,0)</f>
        <v>0</v>
      </c>
      <c r="L10" s="72">
        <f>IF(List1!A123="5) INVESTICE",List1!H123,0)</f>
        <v>0</v>
      </c>
    </row>
    <row r="11" spans="1:12" ht="15.75">
      <c r="A11" s="72">
        <f>IF(List1!A124="1a) DHDM",List1!G124,0)</f>
        <v>0</v>
      </c>
      <c r="B11" s="72">
        <f>IF(List1!A124="1a) DHDM",List1!H124,0)</f>
        <v>0</v>
      </c>
      <c r="C11" s="72">
        <f>IF(List1!A124="1b) DDNM",List1!G124,0)</f>
        <v>0</v>
      </c>
      <c r="D11" s="72">
        <f>IF(List1!A124="1b) DDNM",List1!H124,0)</f>
        <v>0</v>
      </c>
      <c r="E11" s="72">
        <f>IF(List1!A124="2) služby",List1!G124,0)</f>
        <v>0</v>
      </c>
      <c r="F11" s="72">
        <f>IF(List1!A124="2) služby",List1!H124,0)</f>
        <v>0</v>
      </c>
      <c r="G11" s="72">
        <f>IF(List1!A124="3) OON",List1!G124,0)</f>
        <v>0</v>
      </c>
      <c r="H11" s="72">
        <f>IF(List1!A124="3) OON",List1!H124,0)</f>
        <v>0</v>
      </c>
      <c r="I11" s="72">
        <f>IF(List1!A124="4) ostatní",List1!G124,0)</f>
        <v>0</v>
      </c>
      <c r="J11" s="72">
        <f>IF(List1!A124="4) ostatní",List1!H124,0)</f>
        <v>0</v>
      </c>
      <c r="K11" s="72">
        <f>IF(List1!A124="5) INVESTICE",List1!G124,0)</f>
        <v>0</v>
      </c>
      <c r="L11" s="72">
        <f>IF(List1!A124="5) INVESTICE",List1!H124,0)</f>
        <v>0</v>
      </c>
    </row>
    <row r="12" spans="1:12" ht="15.75">
      <c r="A12" s="72">
        <f>IF(List1!A125="1a) DHDM",List1!G125,0)</f>
        <v>0</v>
      </c>
      <c r="B12" s="72">
        <f>IF(List1!A125="1a) DHDM",List1!H125,0)</f>
        <v>0</v>
      </c>
      <c r="C12" s="72">
        <f>IF(List1!A125="1b) DDNM",List1!G125,0)</f>
        <v>0</v>
      </c>
      <c r="D12" s="72">
        <f>IF(List1!A125="1b) DDNM",List1!H125,0)</f>
        <v>0</v>
      </c>
      <c r="E12" s="72">
        <f>IF(List1!A125="2) služby",List1!G125,0)</f>
        <v>0</v>
      </c>
      <c r="F12" s="72">
        <f>IF(List1!A125="2) služby",List1!H125,0)</f>
        <v>0</v>
      </c>
      <c r="G12" s="72">
        <f>IF(List1!A125="3) OON",List1!G125,0)</f>
        <v>0</v>
      </c>
      <c r="H12" s="72">
        <f>IF(List1!A125="3) OON",List1!H125,0)</f>
        <v>0</v>
      </c>
      <c r="I12" s="72">
        <f>IF(List1!A125="4) ostatní",List1!G125,0)</f>
        <v>0</v>
      </c>
      <c r="J12" s="72">
        <f>IF(List1!A125="4) ostatní",List1!H125,0)</f>
        <v>0</v>
      </c>
      <c r="K12" s="72">
        <f>IF(List1!A125="5) INVESTICE",List1!G125,0)</f>
        <v>0</v>
      </c>
      <c r="L12" s="72">
        <f>IF(List1!A125="5) INVESTICE",List1!H125,0)</f>
        <v>0</v>
      </c>
    </row>
    <row r="13" spans="1:12" ht="15.75">
      <c r="A13" s="72">
        <f>IF(List1!A126="1a) DHDM",List1!G126,0)</f>
        <v>0</v>
      </c>
      <c r="B13" s="72">
        <f>IF(List1!A126="1a) DHDM",List1!H126,0)</f>
        <v>0</v>
      </c>
      <c r="C13" s="72">
        <f>IF(List1!A126="1b) DDNM",List1!G126,0)</f>
        <v>0</v>
      </c>
      <c r="D13" s="72">
        <f>IF(List1!A126="1b) DDNM",List1!H126,0)</f>
        <v>0</v>
      </c>
      <c r="E13" s="72">
        <f>IF(List1!A126="2) služby",List1!G126,0)</f>
        <v>0</v>
      </c>
      <c r="F13" s="72">
        <f>IF(List1!A126="2) služby",List1!H126,0)</f>
        <v>0</v>
      </c>
      <c r="G13" s="72">
        <f>IF(List1!A126="3) OON",List1!G126,0)</f>
        <v>0</v>
      </c>
      <c r="H13" s="72">
        <f>IF(List1!A126="3) OON",List1!H126,0)</f>
        <v>0</v>
      </c>
      <c r="I13" s="72">
        <f>IF(List1!A126="4) ostatní",List1!G126,0)</f>
        <v>0</v>
      </c>
      <c r="J13" s="72">
        <f>IF(List1!A126="4) ostatní",List1!H126,0)</f>
        <v>0</v>
      </c>
      <c r="K13" s="72">
        <f>IF(List1!A126="5) INVESTICE",List1!G126,0)</f>
        <v>0</v>
      </c>
      <c r="L13" s="72">
        <f>IF(List1!A126="5) INVESTICE",List1!H126,0)</f>
        <v>0</v>
      </c>
    </row>
    <row r="14" spans="1:12" ht="15.75">
      <c r="A14" s="72">
        <f>IF(List1!A127="1a) DHDM",List1!G127,0)</f>
        <v>0</v>
      </c>
      <c r="B14" s="72">
        <f>IF(List1!A127="1a) DHDM",List1!H127,0)</f>
        <v>0</v>
      </c>
      <c r="C14" s="72">
        <f>IF(List1!A127="1b) DDNM",List1!G127,0)</f>
        <v>0</v>
      </c>
      <c r="D14" s="72">
        <f>IF(List1!A127="1b) DDNM",List1!H127,0)</f>
        <v>0</v>
      </c>
      <c r="E14" s="72">
        <f>IF(List1!A127="2) služby",List1!G127,0)</f>
        <v>0</v>
      </c>
      <c r="F14" s="72">
        <f>IF(List1!A127="2) služby",List1!H127,0)</f>
        <v>0</v>
      </c>
      <c r="G14" s="72">
        <f>IF(List1!A127="3) OON",List1!G127,0)</f>
        <v>0</v>
      </c>
      <c r="H14" s="72">
        <f>IF(List1!A127="3) OON",List1!H127,0)</f>
        <v>0</v>
      </c>
      <c r="I14" s="72">
        <f>IF(List1!A127="4) ostatní",List1!G127,0)</f>
        <v>0</v>
      </c>
      <c r="J14" s="72">
        <f>IF(List1!A127="4) ostatní",List1!H127,0)</f>
        <v>0</v>
      </c>
      <c r="K14" s="72">
        <f>IF(List1!A127="5) INVESTICE",List1!G127,0)</f>
        <v>0</v>
      </c>
      <c r="L14" s="72">
        <f>IF(List1!A127="5) INVESTICE",List1!H127,0)</f>
        <v>0</v>
      </c>
    </row>
    <row r="15" spans="1:12" ht="15.75">
      <c r="A15" s="72">
        <f>IF(List1!A128="1a) DHDM",List1!G128,0)</f>
        <v>0</v>
      </c>
      <c r="B15" s="72">
        <f>IF(List1!A128="1a) DHDM",List1!H128,0)</f>
        <v>0</v>
      </c>
      <c r="C15" s="72">
        <f>IF(List1!A128="1b) DDNM",List1!G128,0)</f>
        <v>0</v>
      </c>
      <c r="D15" s="72">
        <f>IF(List1!A128="1b) DDNM",List1!H128,0)</f>
        <v>0</v>
      </c>
      <c r="E15" s="72">
        <f>IF(List1!A128="2) služby",List1!G128,0)</f>
        <v>0</v>
      </c>
      <c r="F15" s="72">
        <f>IF(List1!A128="2) služby",List1!H128,0)</f>
        <v>0</v>
      </c>
      <c r="G15" s="72">
        <f>IF(List1!A128="3) OON",List1!G128,0)</f>
        <v>0</v>
      </c>
      <c r="H15" s="72">
        <f>IF(List1!A128="3) OON",List1!H128,0)</f>
        <v>0</v>
      </c>
      <c r="I15" s="72">
        <f>IF(List1!A128="4) ostatní",List1!G128,0)</f>
        <v>0</v>
      </c>
      <c r="J15" s="72">
        <f>IF(List1!A128="4) ostatní",List1!H128,0)</f>
        <v>0</v>
      </c>
      <c r="K15" s="72">
        <f>IF(List1!A128="5) INVESTICE",List1!G128,0)</f>
        <v>0</v>
      </c>
      <c r="L15" s="72">
        <f>IF(List1!A128="5) INVESTICE",List1!H128,0)</f>
        <v>0</v>
      </c>
    </row>
    <row r="16" spans="1:12" ht="15.75">
      <c r="A16" s="72">
        <f>IF(List1!A129="1a) DHDM",List1!G129,0)</f>
        <v>0</v>
      </c>
      <c r="B16" s="72">
        <f>IF(List1!A129="1a) DHDM",List1!H129,0)</f>
        <v>0</v>
      </c>
      <c r="C16" s="72">
        <f>IF(List1!A129="1b) DDNM",List1!G129,0)</f>
        <v>0</v>
      </c>
      <c r="D16" s="72">
        <f>IF(List1!A129="1b) DDNM",List1!H129,0)</f>
        <v>0</v>
      </c>
      <c r="E16" s="72">
        <f>IF(List1!A129="2) služby",List1!G129,0)</f>
        <v>0</v>
      </c>
      <c r="F16" s="72">
        <f>IF(List1!A129="2) služby",List1!H129,0)</f>
        <v>0</v>
      </c>
      <c r="G16" s="72">
        <f>IF(List1!A129="3) OON",List1!G129,0)</f>
        <v>0</v>
      </c>
      <c r="H16" s="72">
        <f>IF(List1!A129="3) OON",List1!H129,0)</f>
        <v>0</v>
      </c>
      <c r="I16" s="72">
        <f>IF(List1!A129="4) ostatní",List1!G129,0)</f>
        <v>0</v>
      </c>
      <c r="J16" s="72">
        <f>IF(List1!A129="4) ostatní",List1!H129,0)</f>
        <v>0</v>
      </c>
      <c r="K16" s="72">
        <f>IF(List1!A129="5) INVESTICE",List1!G129,0)</f>
        <v>0</v>
      </c>
      <c r="L16" s="72">
        <f>IF(List1!A129="5) INVESTICE",List1!H129,0)</f>
        <v>0</v>
      </c>
    </row>
    <row r="17" spans="1:12" ht="15.75">
      <c r="A17" s="72">
        <f>IF(List1!A130="1a) DHDM",List1!G130,0)</f>
        <v>0</v>
      </c>
      <c r="B17" s="72">
        <f>IF(List1!A130="1a) DHDM",List1!H130,0)</f>
        <v>0</v>
      </c>
      <c r="C17" s="72">
        <f>IF(List1!A130="1b) DDNM",List1!G130,0)</f>
        <v>0</v>
      </c>
      <c r="D17" s="72">
        <f>IF(List1!A130="1b) DDNM",List1!H130,0)</f>
        <v>0</v>
      </c>
      <c r="E17" s="72">
        <f>IF(List1!A130="2) služby",List1!G130,0)</f>
        <v>0</v>
      </c>
      <c r="F17" s="72">
        <f>IF(List1!A130="2) služby",List1!H130,0)</f>
        <v>0</v>
      </c>
      <c r="G17" s="72">
        <f>IF(List1!A130="3) OON",List1!G130,0)</f>
        <v>0</v>
      </c>
      <c r="H17" s="72">
        <f>IF(List1!A130="3) OON",List1!H130,0)</f>
        <v>0</v>
      </c>
      <c r="I17" s="72">
        <f>IF(List1!A130="4) ostatní",List1!G130,0)</f>
        <v>0</v>
      </c>
      <c r="J17" s="72">
        <f>IF(List1!A130="4) ostatní",List1!H130,0)</f>
        <v>0</v>
      </c>
      <c r="K17" s="72">
        <f>IF(List1!A130="5) INVESTICE",List1!G130,0)</f>
        <v>0</v>
      </c>
      <c r="L17" s="72">
        <f>IF(List1!A130="5) INVESTICE",List1!H130,0)</f>
        <v>0</v>
      </c>
    </row>
    <row r="18" spans="1:12" ht="15.75">
      <c r="A18" s="72">
        <f>IF(List1!A131="1a) DHDM",List1!G131,0)</f>
        <v>0</v>
      </c>
      <c r="B18" s="72">
        <f>IF(List1!A131="1a) DHDM",List1!H131,0)</f>
        <v>0</v>
      </c>
      <c r="C18" s="72">
        <f>IF(List1!A131="1b) DDNM",List1!G131,0)</f>
        <v>0</v>
      </c>
      <c r="D18" s="72">
        <f>IF(List1!A131="1b) DDNM",List1!H131,0)</f>
        <v>0</v>
      </c>
      <c r="E18" s="72">
        <f>IF(List1!A131="2) služby",List1!G131,0)</f>
        <v>0</v>
      </c>
      <c r="F18" s="72">
        <f>IF(List1!A131="2) služby",List1!H131,0)</f>
        <v>0</v>
      </c>
      <c r="G18" s="72">
        <f>IF(List1!A131="3) OON",List1!G131,0)</f>
        <v>0</v>
      </c>
      <c r="H18" s="72">
        <f>IF(List1!A131="3) OON",List1!H131,0)</f>
        <v>0</v>
      </c>
      <c r="I18" s="72">
        <f>IF(List1!A131="4) ostatní",List1!G131,0)</f>
        <v>0</v>
      </c>
      <c r="J18" s="72">
        <f>IF(List1!A131="4) ostatní",List1!H131,0)</f>
        <v>0</v>
      </c>
      <c r="K18" s="72">
        <f>IF(List1!A131="5) INVESTICE",List1!G131,0)</f>
        <v>0</v>
      </c>
      <c r="L18" s="72">
        <f>IF(List1!A131="5) INVESTICE",List1!H131,0)</f>
        <v>0</v>
      </c>
    </row>
    <row r="19" spans="1:12" ht="15.75">
      <c r="A19" s="72">
        <f>IF(List1!A132="1a) DHDM",List1!G132,0)</f>
        <v>0</v>
      </c>
      <c r="B19" s="72">
        <f>IF(List1!A132="1a) DHDM",List1!H132,0)</f>
        <v>0</v>
      </c>
      <c r="C19" s="72">
        <f>IF(List1!A132="1b) DDNM",List1!G132,0)</f>
        <v>0</v>
      </c>
      <c r="D19" s="72">
        <f>IF(List1!A132="1b) DDNM",List1!H132,0)</f>
        <v>0</v>
      </c>
      <c r="E19" s="72">
        <f>IF(List1!A132="2) služby",List1!G132,0)</f>
        <v>0</v>
      </c>
      <c r="F19" s="72">
        <f>IF(List1!A132="2) služby",List1!H132,0)</f>
        <v>0</v>
      </c>
      <c r="G19" s="72">
        <f>IF(List1!A132="3) OON",List1!G132,0)</f>
        <v>0</v>
      </c>
      <c r="H19" s="72">
        <f>IF(List1!A132="3) OON",List1!H132,0)</f>
        <v>0</v>
      </c>
      <c r="I19" s="72">
        <f>IF(List1!A132="4) ostatní",List1!G132,0)</f>
        <v>0</v>
      </c>
      <c r="J19" s="72">
        <f>IF(List1!A132="4) ostatní",List1!H132,0)</f>
        <v>0</v>
      </c>
      <c r="K19" s="72">
        <f>IF(List1!A132="5) INVESTICE",List1!G132,0)</f>
        <v>0</v>
      </c>
      <c r="L19" s="72">
        <f>IF(List1!A132="5) INVESTICE",List1!H132,0)</f>
        <v>0</v>
      </c>
    </row>
    <row r="20" spans="1:12" ht="15.75">
      <c r="A20" s="72">
        <f>IF(List1!A133="1a) DHDM",List1!G133,0)</f>
        <v>0</v>
      </c>
      <c r="B20" s="72">
        <f>IF(List1!A133="1a) DHDM",List1!H133,0)</f>
        <v>0</v>
      </c>
      <c r="C20" s="72">
        <f>IF(List1!A133="1b) DDNM",List1!G133,0)</f>
        <v>0</v>
      </c>
      <c r="D20" s="72">
        <f>IF(List1!A133="1b) DDNM",List1!H133,0)</f>
        <v>0</v>
      </c>
      <c r="E20" s="72">
        <f>IF(List1!A133="2) služby",List1!G133,0)</f>
        <v>0</v>
      </c>
      <c r="F20" s="72">
        <f>IF(List1!A133="2) služby",List1!H133,0)</f>
        <v>0</v>
      </c>
      <c r="G20" s="72">
        <f>IF(List1!A133="3) OON",List1!G133,0)</f>
        <v>0</v>
      </c>
      <c r="H20" s="72">
        <f>IF(List1!A133="3) OON",List1!H133,0)</f>
        <v>0</v>
      </c>
      <c r="I20" s="72">
        <f>IF(List1!A133="4) ostatní",List1!G133,0)</f>
        <v>0</v>
      </c>
      <c r="J20" s="72">
        <f>IF(List1!A133="4) ostatní",List1!H133,0)</f>
        <v>0</v>
      </c>
      <c r="K20" s="72">
        <f>IF(List1!A133="5) INVESTICE",List1!G133,0)</f>
        <v>0</v>
      </c>
      <c r="L20" s="72">
        <f>IF(List1!A133="5) INVESTICE",List1!H133,0)</f>
        <v>0</v>
      </c>
    </row>
    <row r="21" spans="1:12" ht="15.75">
      <c r="A21" s="72">
        <f>IF(List1!A134="1a) DHDM",List1!G134,0)</f>
        <v>0</v>
      </c>
      <c r="B21" s="72">
        <f>IF(List1!A134="1a) DHDM",List1!H134,0)</f>
        <v>0</v>
      </c>
      <c r="C21" s="72">
        <f>IF(List1!A134="1b) DDNM",List1!G134,0)</f>
        <v>0</v>
      </c>
      <c r="D21" s="72">
        <f>IF(List1!A134="1b) DDNM",List1!H134,0)</f>
        <v>0</v>
      </c>
      <c r="E21" s="72">
        <f>IF(List1!A134="2) služby",List1!G134,0)</f>
        <v>0</v>
      </c>
      <c r="F21" s="72">
        <f>IF(List1!A134="2) služby",List1!H134,0)</f>
        <v>0</v>
      </c>
      <c r="G21" s="72">
        <f>IF(List1!A134="3) OON",List1!G134,0)</f>
        <v>0</v>
      </c>
      <c r="H21" s="72">
        <f>IF(List1!A134="3) OON",List1!H134,0)</f>
        <v>0</v>
      </c>
      <c r="I21" s="72">
        <f>IF(List1!A134="4) ostatní",List1!G134,0)</f>
        <v>0</v>
      </c>
      <c r="J21" s="72">
        <f>IF(List1!A134="4) ostatní",List1!H134,0)</f>
        <v>0</v>
      </c>
      <c r="K21" s="72">
        <f>IF(List1!A134="5) INVESTICE",List1!G134,0)</f>
        <v>0</v>
      </c>
      <c r="L21" s="72">
        <f>IF(List1!A134="5) INVESTICE",List1!H134,0)</f>
        <v>0</v>
      </c>
    </row>
    <row r="22" spans="1:12" ht="15.75">
      <c r="A22" s="72">
        <f>IF(List1!A135="1a) DHDM",List1!G135,0)</f>
        <v>0</v>
      </c>
      <c r="B22" s="72">
        <f>IF(List1!A135="1a) DHDM",List1!H135,0)</f>
        <v>0</v>
      </c>
      <c r="C22" s="72">
        <f>IF(List1!A135="1b) DDNM",List1!G135,0)</f>
        <v>0</v>
      </c>
      <c r="D22" s="72">
        <f>IF(List1!A135="1b) DDNM",List1!H135,0)</f>
        <v>0</v>
      </c>
      <c r="E22" s="72">
        <f>IF(List1!A135="2) služby",List1!G135,0)</f>
        <v>0</v>
      </c>
      <c r="F22" s="72">
        <f>IF(List1!A135="2) služby",List1!H135,0)</f>
        <v>0</v>
      </c>
      <c r="G22" s="72">
        <f>IF(List1!A135="3) OON",List1!G135,0)</f>
        <v>0</v>
      </c>
      <c r="H22" s="72">
        <f>IF(List1!A135="3) OON",List1!H135,0)</f>
        <v>0</v>
      </c>
      <c r="I22" s="72">
        <f>IF(List1!A135="4) ostatní",List1!G135,0)</f>
        <v>0</v>
      </c>
      <c r="J22" s="72">
        <f>IF(List1!A135="4) ostatní",List1!H135,0)</f>
        <v>0</v>
      </c>
      <c r="K22" s="72">
        <f>IF(List1!A135="5) INVESTICE",List1!G135,0)</f>
        <v>0</v>
      </c>
      <c r="L22" s="72">
        <f>IF(List1!A135="5) INVESTICE",List1!H135,0)</f>
        <v>0</v>
      </c>
    </row>
    <row r="23" spans="1:12" ht="15.75">
      <c r="A23" s="72">
        <f>IF(List1!A136="1a) DHDM",List1!G136,0)</f>
        <v>0</v>
      </c>
      <c r="B23" s="72">
        <f>IF(List1!A136="1a) DHDM",List1!H136,0)</f>
        <v>0</v>
      </c>
      <c r="C23" s="72">
        <f>IF(List1!A136="1b) DDNM",List1!G136,0)</f>
        <v>0</v>
      </c>
      <c r="D23" s="72">
        <f>IF(List1!A136="1b) DDNM",List1!H136,0)</f>
        <v>0</v>
      </c>
      <c r="E23" s="72">
        <f>IF(List1!A136="2) služby",List1!G136,0)</f>
        <v>0</v>
      </c>
      <c r="F23" s="72">
        <f>IF(List1!A136="2) služby",List1!H136,0)</f>
        <v>0</v>
      </c>
      <c r="G23" s="72">
        <f>IF(List1!A136="3) OON",List1!G136,0)</f>
        <v>0</v>
      </c>
      <c r="H23" s="72">
        <f>IF(List1!A136="3) OON",List1!H136,0)</f>
        <v>0</v>
      </c>
      <c r="I23" s="72">
        <f>IF(List1!A136="4) ostatní",List1!G136,0)</f>
        <v>0</v>
      </c>
      <c r="J23" s="72">
        <f>IF(List1!A136="4) ostatní",List1!H136,0)</f>
        <v>0</v>
      </c>
      <c r="K23" s="72">
        <f>IF(List1!A136="5) INVESTICE",List1!G136,0)</f>
        <v>0</v>
      </c>
      <c r="L23" s="72">
        <f>IF(List1!A136="5) INVESTICE",List1!H136,0)</f>
        <v>0</v>
      </c>
    </row>
    <row r="24" spans="1:12" ht="15.75">
      <c r="A24" s="72">
        <f>IF(List1!A137="1a) DHDM",List1!G137,0)</f>
        <v>0</v>
      </c>
      <c r="B24" s="72">
        <f>IF(List1!A137="1a) DHDM",List1!H137,0)</f>
        <v>0</v>
      </c>
      <c r="C24" s="72">
        <f>IF(List1!A137="1b) DDNM",List1!G137,0)</f>
        <v>0</v>
      </c>
      <c r="D24" s="72">
        <f>IF(List1!A137="1b) DDNM",List1!H137,0)</f>
        <v>0</v>
      </c>
      <c r="E24" s="72">
        <f>IF(List1!A137="2) služby",List1!G137,0)</f>
        <v>0</v>
      </c>
      <c r="F24" s="72">
        <f>IF(List1!A137="2) služby",List1!H137,0)</f>
        <v>0</v>
      </c>
      <c r="G24" s="72">
        <f>IF(List1!A137="3) OON",List1!G137,0)</f>
        <v>0</v>
      </c>
      <c r="H24" s="72">
        <f>IF(List1!A137="3) OON",List1!H137,0)</f>
        <v>0</v>
      </c>
      <c r="I24" s="72">
        <f>IF(List1!A137="4) ostatní",List1!G137,0)</f>
        <v>0</v>
      </c>
      <c r="J24" s="72">
        <f>IF(List1!A137="4) ostatní",List1!H137,0)</f>
        <v>0</v>
      </c>
      <c r="K24" s="72">
        <f>IF(List1!A137="5) INVESTICE",List1!G137,0)</f>
        <v>0</v>
      </c>
      <c r="L24" s="72">
        <f>IF(List1!A137="5) INVESTICE",List1!H137,0)</f>
        <v>0</v>
      </c>
    </row>
    <row r="25" spans="1:12" ht="15.75">
      <c r="A25" s="72">
        <f>IF(List1!A138="1a) DHDM",List1!G138,0)</f>
        <v>0</v>
      </c>
      <c r="B25" s="72">
        <f>IF(List1!A138="1a) DHDM",List1!H138,0)</f>
        <v>0</v>
      </c>
      <c r="C25" s="72">
        <f>IF(List1!A138="1b) DDNM",List1!G138,0)</f>
        <v>0</v>
      </c>
      <c r="D25" s="72">
        <f>IF(List1!A138="1b) DDNM",List1!H138,0)</f>
        <v>0</v>
      </c>
      <c r="E25" s="72">
        <f>IF(List1!A138="2) služby",List1!G138,0)</f>
        <v>0</v>
      </c>
      <c r="F25" s="72">
        <f>IF(List1!A138="2) služby",List1!H138,0)</f>
        <v>0</v>
      </c>
      <c r="G25" s="72">
        <f>IF(List1!A138="3) OON",List1!G138,0)</f>
        <v>0</v>
      </c>
      <c r="H25" s="72">
        <f>IF(List1!A138="3) OON",List1!H138,0)</f>
        <v>0</v>
      </c>
      <c r="I25" s="72">
        <f>IF(List1!A138="4) ostatní",List1!G138,0)</f>
        <v>0</v>
      </c>
      <c r="J25" s="72">
        <f>IF(List1!A138="4) ostatní",List1!H138,0)</f>
        <v>0</v>
      </c>
      <c r="K25" s="72">
        <f>IF(List1!A138="5) INVESTICE",List1!G138,0)</f>
        <v>0</v>
      </c>
      <c r="L25" s="72">
        <f>IF(List1!A138="5) INVESTICE",List1!H138,0)</f>
        <v>0</v>
      </c>
    </row>
    <row r="26" spans="1:12" ht="15.75">
      <c r="A26" s="72">
        <f>IF(List1!A139="1a) DHDM",List1!G139,0)</f>
        <v>0</v>
      </c>
      <c r="B26" s="72">
        <f>IF(List1!A139="1a) DHDM",List1!H139,0)</f>
        <v>0</v>
      </c>
      <c r="C26" s="72">
        <f>IF(List1!A139="1b) DDNM",List1!G139,0)</f>
        <v>0</v>
      </c>
      <c r="D26" s="72">
        <f>IF(List1!A139="1b) DDNM",List1!H139,0)</f>
        <v>0</v>
      </c>
      <c r="E26" s="72">
        <f>IF(List1!A139="2) služby",List1!G139,0)</f>
        <v>0</v>
      </c>
      <c r="F26" s="72">
        <f>IF(List1!A139="2) služby",List1!H139,0)</f>
        <v>0</v>
      </c>
      <c r="G26" s="72">
        <f>IF(List1!A139="3) OON",List1!G139,0)</f>
        <v>0</v>
      </c>
      <c r="H26" s="72">
        <f>IF(List1!A139="3) OON",List1!H139,0)</f>
        <v>0</v>
      </c>
      <c r="I26" s="72">
        <f>IF(List1!A139="4) ostatní",List1!G139,0)</f>
        <v>0</v>
      </c>
      <c r="J26" s="72">
        <f>IF(List1!A139="4) ostatní",List1!H139,0)</f>
        <v>0</v>
      </c>
      <c r="K26" s="72">
        <f>IF(List1!A139="5) INVESTICE",List1!G139,0)</f>
        <v>0</v>
      </c>
      <c r="L26" s="72">
        <f>IF(List1!A139="5) INVESTICE",List1!H139,0)</f>
        <v>0</v>
      </c>
    </row>
    <row r="27" spans="1:12" ht="15.75">
      <c r="A27" s="72">
        <f>IF(List1!A140="1a) DHDM",List1!G140,0)</f>
        <v>0</v>
      </c>
      <c r="B27" s="72">
        <f>IF(List1!A140="1a) DHDM",List1!H140,0)</f>
        <v>0</v>
      </c>
      <c r="C27" s="72">
        <f>IF(List1!A140="1b) DDNM",List1!G140,0)</f>
        <v>0</v>
      </c>
      <c r="D27" s="72">
        <f>IF(List1!A140="1b) DDNM",List1!H140,0)</f>
        <v>0</v>
      </c>
      <c r="E27" s="72">
        <f>IF(List1!A140="2) služby",List1!G140,0)</f>
        <v>0</v>
      </c>
      <c r="F27" s="72">
        <f>IF(List1!A140="2) služby",List1!H140,0)</f>
        <v>0</v>
      </c>
      <c r="G27" s="72">
        <f>IF(List1!A140="3) OON",List1!G140,0)</f>
        <v>0</v>
      </c>
      <c r="H27" s="72">
        <f>IF(List1!A140="3) OON",List1!H140,0)</f>
        <v>0</v>
      </c>
      <c r="I27" s="72">
        <f>IF(List1!A140="4) ostatní",List1!G140,0)</f>
        <v>0</v>
      </c>
      <c r="J27" s="72">
        <f>IF(List1!A140="4) ostatní",List1!H140,0)</f>
        <v>0</v>
      </c>
      <c r="K27" s="72">
        <f>IF(List1!A140="5) INVESTICE",List1!G140,0)</f>
        <v>0</v>
      </c>
      <c r="L27" s="72">
        <f>IF(List1!A140="5) INVESTICE",List1!H140,0)</f>
        <v>0</v>
      </c>
    </row>
    <row r="28" spans="1:12" ht="15.75">
      <c r="A28" s="72">
        <f>IF(List1!A141="1a) DHDM",List1!G141,0)</f>
        <v>0</v>
      </c>
      <c r="B28" s="72">
        <f>IF(List1!A141="1a) DHDM",List1!H141,0)</f>
        <v>0</v>
      </c>
      <c r="C28" s="72">
        <f>IF(List1!A141="1b) DDNM",List1!G141,0)</f>
        <v>0</v>
      </c>
      <c r="D28" s="72">
        <f>IF(List1!A141="1b) DDNM",List1!H141,0)</f>
        <v>0</v>
      </c>
      <c r="E28" s="72">
        <f>IF(List1!A141="2) služby",List1!G141,0)</f>
        <v>0</v>
      </c>
      <c r="F28" s="72">
        <f>IF(List1!A141="2) služby",List1!H141,0)</f>
        <v>0</v>
      </c>
      <c r="G28" s="72">
        <f>IF(List1!A141="3) OON",List1!G141,0)</f>
        <v>0</v>
      </c>
      <c r="H28" s="72">
        <f>IF(List1!A141="3) OON",List1!H141,0)</f>
        <v>0</v>
      </c>
      <c r="I28" s="72">
        <f>IF(List1!A141="4) ostatní",List1!G141,0)</f>
        <v>0</v>
      </c>
      <c r="J28" s="72">
        <f>IF(List1!A141="4) ostatní",List1!H141,0)</f>
        <v>0</v>
      </c>
      <c r="K28" s="72">
        <f>IF(List1!A141="5) INVESTICE",List1!G141,0)</f>
        <v>0</v>
      </c>
      <c r="L28" s="72">
        <f>IF(List1!A141="5) INVESTICE",List1!H141,0)</f>
        <v>0</v>
      </c>
    </row>
    <row r="29" spans="1:12" ht="15.75">
      <c r="A29" s="72">
        <f>IF(List1!A142="1a) DHDM",List1!G142,0)</f>
        <v>0</v>
      </c>
      <c r="B29" s="72">
        <f>IF(List1!A142="1a) DHDM",List1!H142,0)</f>
        <v>0</v>
      </c>
      <c r="C29" s="72">
        <f>IF(List1!A142="1b) DDNM",List1!G142,0)</f>
        <v>0</v>
      </c>
      <c r="D29" s="72">
        <f>IF(List1!A142="1b) DDNM",List1!H142,0)</f>
        <v>0</v>
      </c>
      <c r="E29" s="72">
        <f>IF(List1!A142="2) služby",List1!G142,0)</f>
        <v>0</v>
      </c>
      <c r="F29" s="72">
        <f>IF(List1!A142="2) služby",List1!H142,0)</f>
        <v>0</v>
      </c>
      <c r="G29" s="72">
        <f>IF(List1!A142="3) OON",List1!G142,0)</f>
        <v>0</v>
      </c>
      <c r="H29" s="72">
        <f>IF(List1!A142="3) OON",List1!H142,0)</f>
        <v>0</v>
      </c>
      <c r="I29" s="72">
        <f>IF(List1!A142="4) ostatní",List1!G142,0)</f>
        <v>0</v>
      </c>
      <c r="J29" s="72">
        <f>IF(List1!A142="4) ostatní",List1!H142,0)</f>
        <v>0</v>
      </c>
      <c r="K29" s="72">
        <f>IF(List1!A142="5) INVESTICE",List1!G142,0)</f>
        <v>0</v>
      </c>
      <c r="L29" s="72">
        <f>IF(List1!A142="5) INVESTICE",List1!H142,0)</f>
        <v>0</v>
      </c>
    </row>
    <row r="30" spans="1:12" ht="15.75">
      <c r="A30" s="72">
        <f>IF(List1!A143="1a) DHDM",List1!G143,0)</f>
        <v>0</v>
      </c>
      <c r="B30" s="72">
        <f>IF(List1!A143="1a) DHDM",List1!H143,0)</f>
        <v>0</v>
      </c>
      <c r="C30" s="72">
        <f>IF(List1!A143="1b) DDNM",List1!G143,0)</f>
        <v>0</v>
      </c>
      <c r="D30" s="72">
        <f>IF(List1!A143="1b) DDNM",List1!H143,0)</f>
        <v>0</v>
      </c>
      <c r="E30" s="72">
        <f>IF(List1!A143="2) služby",List1!G143,0)</f>
        <v>0</v>
      </c>
      <c r="F30" s="72">
        <f>IF(List1!A143="2) služby",List1!H143,0)</f>
        <v>0</v>
      </c>
      <c r="G30" s="72">
        <f>IF(List1!A143="3) OON",List1!G143,0)</f>
        <v>0</v>
      </c>
      <c r="H30" s="72">
        <f>IF(List1!A143="3) OON",List1!H143,0)</f>
        <v>0</v>
      </c>
      <c r="I30" s="72">
        <f>IF(List1!A143="4) ostatní",List1!G143,0)</f>
        <v>0</v>
      </c>
      <c r="J30" s="72">
        <f>IF(List1!A143="4) ostatní",List1!H143,0)</f>
        <v>0</v>
      </c>
      <c r="K30" s="72">
        <f>IF(List1!A143="5) INVESTICE",List1!G143,0)</f>
        <v>0</v>
      </c>
      <c r="L30" s="72">
        <f>IF(List1!A143="5) INVESTICE",List1!H143,0)</f>
        <v>0</v>
      </c>
    </row>
    <row r="31" spans="1:12" ht="15.75">
      <c r="A31" s="72">
        <f>IF(List1!A144="1a) DHDM",List1!G144,0)</f>
        <v>0</v>
      </c>
      <c r="B31" s="72">
        <f>IF(List1!A144="1a) DHDM",List1!H144,0)</f>
        <v>0</v>
      </c>
      <c r="C31" s="72">
        <f>IF(List1!A144="1b) DDNM",List1!G144,0)</f>
        <v>0</v>
      </c>
      <c r="D31" s="72">
        <f>IF(List1!A144="1b) DDNM",List1!H144,0)</f>
        <v>0</v>
      </c>
      <c r="E31" s="72">
        <f>IF(List1!A144="2) služby",List1!G144,0)</f>
        <v>0</v>
      </c>
      <c r="F31" s="72">
        <f>IF(List1!A144="2) služby",List1!H144,0)</f>
        <v>0</v>
      </c>
      <c r="G31" s="72">
        <f>IF(List1!A144="3) OON",List1!G144,0)</f>
        <v>0</v>
      </c>
      <c r="H31" s="72">
        <f>IF(List1!A144="3) OON",List1!H144,0)</f>
        <v>0</v>
      </c>
      <c r="I31" s="72">
        <f>IF(List1!A144="4) ostatní",List1!G144,0)</f>
        <v>0</v>
      </c>
      <c r="J31" s="72">
        <f>IF(List1!A144="4) ostatní",List1!H144,0)</f>
        <v>0</v>
      </c>
      <c r="K31" s="72">
        <f>IF(List1!A144="5) INVESTICE",List1!G144,0)</f>
        <v>0</v>
      </c>
      <c r="L31" s="72">
        <f>IF(List1!A144="5) INVESTICE",List1!H144,0)</f>
        <v>0</v>
      </c>
    </row>
    <row r="32" spans="1:12" ht="15.75">
      <c r="A32" s="72">
        <f>IF(List1!A145="1a) DHDM",List1!G145,0)</f>
        <v>0</v>
      </c>
      <c r="B32" s="72">
        <f>IF(List1!A145="1a) DHDM",List1!H145,0)</f>
        <v>0</v>
      </c>
      <c r="C32" s="72">
        <f>IF(List1!A145="1b) DDNM",List1!G145,0)</f>
        <v>0</v>
      </c>
      <c r="D32" s="72">
        <f>IF(List1!A145="1b) DDNM",List1!H145,0)</f>
        <v>0</v>
      </c>
      <c r="E32" s="72">
        <f>IF(List1!A145="2) služby",List1!G145,0)</f>
        <v>0</v>
      </c>
      <c r="F32" s="72">
        <f>IF(List1!A145="2) služby",List1!H145,0)</f>
        <v>0</v>
      </c>
      <c r="G32" s="72">
        <f>IF(List1!A145="3) OON",List1!G145,0)</f>
        <v>0</v>
      </c>
      <c r="H32" s="72">
        <f>IF(List1!A145="3) OON",List1!H145,0)</f>
        <v>0</v>
      </c>
      <c r="I32" s="72">
        <f>IF(List1!A145="4) ostatní",List1!G145,0)</f>
        <v>0</v>
      </c>
      <c r="J32" s="72">
        <f>IF(List1!A145="4) ostatní",List1!H145,0)</f>
        <v>0</v>
      </c>
      <c r="K32" s="72">
        <f>IF(List1!A145="5) INVESTICE",List1!G145,0)</f>
        <v>0</v>
      </c>
      <c r="L32" s="72">
        <f>IF(List1!A145="5) INVESTICE",List1!H145,0)</f>
        <v>0</v>
      </c>
    </row>
    <row r="33" spans="1:12" ht="15.75">
      <c r="A33" s="72">
        <f>IF(List1!A146="1a) DHDM",List1!G146,0)</f>
        <v>0</v>
      </c>
      <c r="B33" s="72">
        <f>IF(List1!A146="1a) DHDM",List1!H146,0)</f>
        <v>0</v>
      </c>
      <c r="C33" s="72">
        <f>IF(List1!A146="1b) DDNM",List1!G146,0)</f>
        <v>0</v>
      </c>
      <c r="D33" s="72">
        <f>IF(List1!A146="1b) DDNM",List1!H146,0)</f>
        <v>0</v>
      </c>
      <c r="E33" s="72">
        <f>IF(List1!A146="2) služby",List1!G146,0)</f>
        <v>0</v>
      </c>
      <c r="F33" s="72">
        <f>IF(List1!A146="2) služby",List1!H146,0)</f>
        <v>0</v>
      </c>
      <c r="G33" s="72">
        <f>IF(List1!A146="3) OON",List1!G146,0)</f>
        <v>0</v>
      </c>
      <c r="H33" s="72">
        <f>IF(List1!A146="3) OON",List1!H146,0)</f>
        <v>0</v>
      </c>
      <c r="I33" s="72">
        <f>IF(List1!A146="4) ostatní",List1!G146,0)</f>
        <v>0</v>
      </c>
      <c r="J33" s="72">
        <f>IF(List1!A146="4) ostatní",List1!H146,0)</f>
        <v>0</v>
      </c>
      <c r="K33" s="72">
        <f>IF(List1!A146="5) INVESTICE",List1!G146,0)</f>
        <v>0</v>
      </c>
      <c r="L33" s="72">
        <f>IF(List1!A146="5) INVESTICE",List1!H146,0)</f>
        <v>0</v>
      </c>
    </row>
    <row r="34" spans="1:12" ht="15.75">
      <c r="A34" s="72">
        <f>IF(List1!A147="1a) DHDM",List1!G147,0)</f>
        <v>0</v>
      </c>
      <c r="B34" s="72">
        <f>IF(List1!A147="1a) DHDM",List1!H147,0)</f>
        <v>0</v>
      </c>
      <c r="C34" s="72">
        <f>IF(List1!A147="1b) DDNM",List1!G147,0)</f>
        <v>0</v>
      </c>
      <c r="D34" s="72">
        <f>IF(List1!A147="1b) DDNM",List1!H147,0)</f>
        <v>0</v>
      </c>
      <c r="E34" s="72">
        <f>IF(List1!A147="2) služby",List1!G147,0)</f>
        <v>0</v>
      </c>
      <c r="F34" s="72">
        <f>IF(List1!A147="2) služby",List1!H147,0)</f>
        <v>0</v>
      </c>
      <c r="G34" s="72">
        <f>IF(List1!A147="3) OON",List1!G147,0)</f>
        <v>0</v>
      </c>
      <c r="H34" s="72">
        <f>IF(List1!A147="3) OON",List1!H147,0)</f>
        <v>0</v>
      </c>
      <c r="I34" s="72">
        <f>IF(List1!A147="4) ostatní",List1!G147,0)</f>
        <v>0</v>
      </c>
      <c r="J34" s="72">
        <f>IF(List1!A147="4) ostatní",List1!H147,0)</f>
        <v>0</v>
      </c>
      <c r="K34" s="72">
        <f>IF(List1!A147="5) INVESTICE",List1!G147,0)</f>
        <v>0</v>
      </c>
      <c r="L34" s="72">
        <f>IF(List1!A147="5) INVESTICE",List1!H147,0)</f>
        <v>0</v>
      </c>
    </row>
    <row r="35" spans="1:12" ht="15.75">
      <c r="A35" s="72">
        <f>IF(List1!A148="1a) DHDM",List1!G148,0)</f>
        <v>0</v>
      </c>
      <c r="B35" s="72">
        <f>IF(List1!A148="1a) DHDM",List1!H148,0)</f>
        <v>0</v>
      </c>
      <c r="C35" s="72">
        <f>IF(List1!A148="1b) DDNM",List1!G148,0)</f>
        <v>0</v>
      </c>
      <c r="D35" s="72">
        <f>IF(List1!A148="1b) DDNM",List1!H148,0)</f>
        <v>0</v>
      </c>
      <c r="E35" s="72">
        <f>IF(List1!A148="2) služby",List1!G148,0)</f>
        <v>0</v>
      </c>
      <c r="F35" s="72">
        <f>IF(List1!A148="2) služby",List1!H148,0)</f>
        <v>0</v>
      </c>
      <c r="G35" s="72">
        <f>IF(List1!A148="3) OON",List1!G148,0)</f>
        <v>0</v>
      </c>
      <c r="H35" s="72">
        <f>IF(List1!A148="3) OON",List1!H148,0)</f>
        <v>0</v>
      </c>
      <c r="I35" s="72">
        <f>IF(List1!A148="4) ostatní",List1!G148,0)</f>
        <v>0</v>
      </c>
      <c r="J35" s="72">
        <f>IF(List1!A148="4) ostatní",List1!H148,0)</f>
        <v>0</v>
      </c>
      <c r="K35" s="72">
        <f>IF(List1!A148="5) INVESTICE",List1!G148,0)</f>
        <v>0</v>
      </c>
      <c r="L35" s="72">
        <f>IF(List1!A148="5) INVESTICE",List1!H148,0)</f>
        <v>0</v>
      </c>
    </row>
    <row r="36" spans="1:12" ht="15.75">
      <c r="A36" s="72">
        <f>IF(List1!A149="1a) DHDM",List1!G149,0)</f>
        <v>0</v>
      </c>
      <c r="B36" s="72">
        <f>IF(List1!A149="1a) DHDM",List1!H149,0)</f>
        <v>0</v>
      </c>
      <c r="C36" s="72">
        <f>IF(List1!A149="1b) DDNM",List1!G149,0)</f>
        <v>0</v>
      </c>
      <c r="D36" s="72">
        <f>IF(List1!A149="1b) DDNM",List1!H149,0)</f>
        <v>0</v>
      </c>
      <c r="E36" s="72">
        <f>IF(List1!A149="2) služby",List1!G149,0)</f>
        <v>0</v>
      </c>
      <c r="F36" s="72">
        <f>IF(List1!A149="2) služby",List1!H149,0)</f>
        <v>0</v>
      </c>
      <c r="G36" s="72">
        <f>IF(List1!A149="3) OON",List1!G149,0)</f>
        <v>0</v>
      </c>
      <c r="H36" s="72">
        <f>IF(List1!A149="3) OON",List1!H149,0)</f>
        <v>0</v>
      </c>
      <c r="I36" s="72">
        <f>IF(List1!A149="4) ostatní",List1!G149,0)</f>
        <v>0</v>
      </c>
      <c r="J36" s="72">
        <f>IF(List1!A149="4) ostatní",List1!H149,0)</f>
        <v>0</v>
      </c>
      <c r="K36" s="72">
        <f>IF(List1!A149="5) INVESTICE",List1!G149,0)</f>
        <v>0</v>
      </c>
      <c r="L36" s="72">
        <f>IF(List1!A149="5) INVESTICE",List1!H149,0)</f>
        <v>0</v>
      </c>
    </row>
    <row r="37" spans="1:12" ht="15.75">
      <c r="A37" s="72">
        <f>IF(List1!A150="1a) DHDM",List1!G150,0)</f>
        <v>0</v>
      </c>
      <c r="B37" s="72">
        <f>IF(List1!A150="1a) DHDM",List1!H150,0)</f>
        <v>0</v>
      </c>
      <c r="C37" s="72">
        <f>IF(List1!A150="1b) DDNM",List1!G150,0)</f>
        <v>0</v>
      </c>
      <c r="D37" s="72">
        <f>IF(List1!A150="1b) DDNM",List1!H150,0)</f>
        <v>0</v>
      </c>
      <c r="E37" s="72">
        <f>IF(List1!A150="2) služby",List1!G150,0)</f>
        <v>0</v>
      </c>
      <c r="F37" s="72">
        <f>IF(List1!A150="2) služby",List1!H150,0)</f>
        <v>0</v>
      </c>
      <c r="G37" s="72">
        <f>IF(List1!A150="3) OON",List1!G150,0)</f>
        <v>0</v>
      </c>
      <c r="H37" s="72">
        <f>IF(List1!A150="3) OON",List1!H150,0)</f>
        <v>0</v>
      </c>
      <c r="I37" s="72">
        <f>IF(List1!A150="4) ostatní",List1!G150,0)</f>
        <v>0</v>
      </c>
      <c r="J37" s="72">
        <f>IF(List1!A150="4) ostatní",List1!H150,0)</f>
        <v>0</v>
      </c>
      <c r="K37" s="72">
        <f>IF(List1!A150="5) INVESTICE",List1!G150,0)</f>
        <v>0</v>
      </c>
      <c r="L37" s="72">
        <f>IF(List1!A150="5) INVESTICE",List1!H150,0)</f>
        <v>0</v>
      </c>
    </row>
    <row r="38" spans="1:12" ht="15.75">
      <c r="A38" s="72">
        <f>IF(List1!A151="1a) DHDM",List1!G151,0)</f>
        <v>0</v>
      </c>
      <c r="B38" s="72">
        <f>IF(List1!A151="1a) DHDM",List1!H151,0)</f>
        <v>0</v>
      </c>
      <c r="C38" s="72">
        <f>IF(List1!A151="1b) DDNM",List1!G151,0)</f>
        <v>0</v>
      </c>
      <c r="D38" s="72">
        <f>IF(List1!A151="1b) DDNM",List1!H151,0)</f>
        <v>0</v>
      </c>
      <c r="E38" s="72">
        <f>IF(List1!A151="2) služby",List1!G151,0)</f>
        <v>0</v>
      </c>
      <c r="F38" s="72">
        <f>IF(List1!A151="2) služby",List1!H151,0)</f>
        <v>0</v>
      </c>
      <c r="G38" s="72">
        <f>IF(List1!A151="3) OON",List1!G151,0)</f>
        <v>0</v>
      </c>
      <c r="H38" s="72">
        <f>IF(List1!A151="3) OON",List1!H151,0)</f>
        <v>0</v>
      </c>
      <c r="I38" s="72">
        <f>IF(List1!A151="4) ostatní",List1!G151,0)</f>
        <v>0</v>
      </c>
      <c r="J38" s="72">
        <f>IF(List1!A151="4) ostatní",List1!H151,0)</f>
        <v>0</v>
      </c>
      <c r="K38" s="72">
        <f>IF(List1!A151="5) INVESTICE",List1!G151,0)</f>
        <v>0</v>
      </c>
      <c r="L38" s="72">
        <f>IF(List1!A151="5) INVESTICE",List1!H151,0)</f>
        <v>0</v>
      </c>
    </row>
    <row r="39" spans="1:12" ht="15.75">
      <c r="A39" s="72">
        <f>IF(List1!A152="1a) DHDM",List1!G152,0)</f>
        <v>0</v>
      </c>
      <c r="B39" s="72">
        <f>IF(List1!A152="1a) DHDM",List1!H152,0)</f>
        <v>0</v>
      </c>
      <c r="C39" s="72">
        <f>IF(List1!A152="1b) DDNM",List1!G152,0)</f>
        <v>0</v>
      </c>
      <c r="D39" s="72">
        <f>IF(List1!A152="1b) DDNM",List1!H152,0)</f>
        <v>0</v>
      </c>
      <c r="E39" s="72">
        <f>IF(List1!A152="2) služby",List1!G152,0)</f>
        <v>0</v>
      </c>
      <c r="F39" s="72">
        <f>IF(List1!A152="2) služby",List1!H152,0)</f>
        <v>0</v>
      </c>
      <c r="G39" s="72">
        <f>IF(List1!A152="3) OON",List1!G152,0)</f>
        <v>0</v>
      </c>
      <c r="H39" s="72">
        <f>IF(List1!A152="3) OON",List1!H152,0)</f>
        <v>0</v>
      </c>
      <c r="I39" s="72">
        <f>IF(List1!A152="4) ostatní",List1!G152,0)</f>
        <v>0</v>
      </c>
      <c r="J39" s="72">
        <f>IF(List1!A152="4) ostatní",List1!H152,0)</f>
        <v>0</v>
      </c>
      <c r="K39" s="72">
        <f>IF(List1!A152="5) INVESTICE",List1!G152,0)</f>
        <v>0</v>
      </c>
      <c r="L39" s="72">
        <f>IF(List1!A152="5) INVESTICE",List1!H152,0)</f>
        <v>0</v>
      </c>
    </row>
    <row r="40" spans="1:12" ht="15.75">
      <c r="A40" s="72">
        <f>IF(List1!A153="1a) DHDM",List1!G153,0)</f>
        <v>0</v>
      </c>
      <c r="B40" s="72">
        <f>IF(List1!A153="1a) DHDM",List1!H153,0)</f>
        <v>0</v>
      </c>
      <c r="C40" s="72">
        <f>IF(List1!A153="1b) DDNM",List1!G153,0)</f>
        <v>0</v>
      </c>
      <c r="D40" s="72">
        <f>IF(List1!A153="1b) DDNM",List1!H153,0)</f>
        <v>0</v>
      </c>
      <c r="E40" s="72">
        <f>IF(List1!A153="2) služby",List1!G153,0)</f>
        <v>0</v>
      </c>
      <c r="F40" s="72">
        <f>IF(List1!A153="2) služby",List1!H153,0)</f>
        <v>0</v>
      </c>
      <c r="G40" s="72">
        <f>IF(List1!A153="3) OON",List1!G153,0)</f>
        <v>0</v>
      </c>
      <c r="H40" s="72">
        <f>IF(List1!A153="3) OON",List1!H153,0)</f>
        <v>0</v>
      </c>
      <c r="I40" s="72">
        <f>IF(List1!A153="4) ostatní",List1!G153,0)</f>
        <v>0</v>
      </c>
      <c r="J40" s="72">
        <f>IF(List1!A153="4) ostatní",List1!H153,0)</f>
        <v>0</v>
      </c>
      <c r="K40" s="72">
        <f>IF(List1!A153="5) INVESTICE",List1!G153,0)</f>
        <v>0</v>
      </c>
      <c r="L40" s="72">
        <f>IF(List1!A153="5) INVESTICE",List1!H153,0)</f>
        <v>0</v>
      </c>
    </row>
    <row r="41" spans="1:12" ht="15.75">
      <c r="A41" s="72">
        <f>IF(List1!A154="1a) DHDM",List1!G154,0)</f>
        <v>0</v>
      </c>
      <c r="B41" s="72">
        <f>IF(List1!A154="1a) DHDM",List1!H154,0)</f>
        <v>0</v>
      </c>
      <c r="C41" s="72">
        <f>IF(List1!A154="1b) DDNM",List1!G154,0)</f>
        <v>0</v>
      </c>
      <c r="D41" s="72">
        <f>IF(List1!A154="1b) DDNM",List1!H154,0)</f>
        <v>0</v>
      </c>
      <c r="E41" s="72">
        <f>IF(List1!A154="2) služby",List1!G154,0)</f>
        <v>0</v>
      </c>
      <c r="F41" s="72">
        <f>IF(List1!A154="2) služby",List1!H154,0)</f>
        <v>0</v>
      </c>
      <c r="G41" s="72">
        <f>IF(List1!A154="3) OON",List1!G154,0)</f>
        <v>0</v>
      </c>
      <c r="H41" s="72">
        <f>IF(List1!A154="3) OON",List1!H154,0)</f>
        <v>0</v>
      </c>
      <c r="I41" s="72">
        <f>IF(List1!A154="4) ostatní",List1!G154,0)</f>
        <v>0</v>
      </c>
      <c r="J41" s="72">
        <f>IF(List1!A154="4) ostatní",List1!H154,0)</f>
        <v>0</v>
      </c>
      <c r="K41" s="72">
        <f>IF(List1!A154="5) INVESTICE",List1!G154,0)</f>
        <v>0</v>
      </c>
      <c r="L41" s="72">
        <f>IF(List1!A154="5) INVESTICE",List1!H154,0)</f>
        <v>0</v>
      </c>
    </row>
    <row r="42" spans="1:12" ht="15.75">
      <c r="A42" s="72">
        <f>IF(List1!A155="1a) DHDM",List1!G155,0)</f>
        <v>0</v>
      </c>
      <c r="B42" s="72">
        <f>IF(List1!A155="1a) DHDM",List1!H155,0)</f>
        <v>0</v>
      </c>
      <c r="C42" s="72">
        <f>IF(List1!A155="1b) DDNM",List1!G155,0)</f>
        <v>0</v>
      </c>
      <c r="D42" s="72">
        <f>IF(List1!A155="1b) DDNM",List1!H155,0)</f>
        <v>0</v>
      </c>
      <c r="E42" s="72">
        <f>IF(List1!A155="2) služby",List1!G155,0)</f>
        <v>0</v>
      </c>
      <c r="F42" s="72">
        <f>IF(List1!A155="2) služby",List1!H155,0)</f>
        <v>0</v>
      </c>
      <c r="G42" s="72">
        <f>IF(List1!A155="3) OON",List1!G155,0)</f>
        <v>0</v>
      </c>
      <c r="H42" s="72">
        <f>IF(List1!A155="3) OON",List1!H155,0)</f>
        <v>0</v>
      </c>
      <c r="I42" s="72">
        <f>IF(List1!A155="4) ostatní",List1!G155,0)</f>
        <v>0</v>
      </c>
      <c r="J42" s="72">
        <f>IF(List1!A155="4) ostatní",List1!H155,0)</f>
        <v>0</v>
      </c>
      <c r="K42" s="72">
        <f>IF(List1!A155="5) INVESTICE",List1!G155,0)</f>
        <v>0</v>
      </c>
      <c r="L42" s="72">
        <f>IF(List1!A155="5) INVESTICE",List1!H155,0)</f>
        <v>0</v>
      </c>
    </row>
    <row r="43" spans="1:12" ht="15.75">
      <c r="A43" s="72">
        <f>IF(List1!A156="1a) DHDM",List1!G156,0)</f>
        <v>0</v>
      </c>
      <c r="B43" s="72">
        <f>IF(List1!A156="1a) DHDM",List1!H156,0)</f>
        <v>0</v>
      </c>
      <c r="C43" s="72">
        <f>IF(List1!A156="1b) DDNM",List1!G156,0)</f>
        <v>0</v>
      </c>
      <c r="D43" s="72">
        <f>IF(List1!A156="1b) DDNM",List1!H156,0)</f>
        <v>0</v>
      </c>
      <c r="E43" s="72">
        <f>IF(List1!A156="2) služby",List1!G156,0)</f>
        <v>0</v>
      </c>
      <c r="F43" s="72">
        <f>IF(List1!A156="2) služby",List1!H156,0)</f>
        <v>0</v>
      </c>
      <c r="G43" s="72">
        <f>IF(List1!A156="3) OON",List1!G156,0)</f>
        <v>0</v>
      </c>
      <c r="H43" s="72">
        <f>IF(List1!A156="3) OON",List1!H156,0)</f>
        <v>0</v>
      </c>
      <c r="I43" s="72">
        <f>IF(List1!A156="4) ostatní",List1!G156,0)</f>
        <v>0</v>
      </c>
      <c r="J43" s="72">
        <f>IF(List1!A156="4) ostatní",List1!H156,0)</f>
        <v>0</v>
      </c>
      <c r="K43" s="72">
        <f>IF(List1!A156="5) INVESTICE",List1!G156,0)</f>
        <v>0</v>
      </c>
      <c r="L43" s="72">
        <f>IF(List1!A156="5) INVESTICE",List1!H156,0)</f>
        <v>0</v>
      </c>
    </row>
    <row r="44" spans="1:12" ht="15.75">
      <c r="A44" s="72">
        <f>IF(List1!A157="1a) DHDM",List1!G157,0)</f>
        <v>0</v>
      </c>
      <c r="B44" s="72">
        <f>IF(List1!A157="1a) DHDM",List1!H157,0)</f>
        <v>0</v>
      </c>
      <c r="C44" s="72">
        <f>IF(List1!A157="1b) DDNM",List1!G157,0)</f>
        <v>0</v>
      </c>
      <c r="D44" s="72">
        <f>IF(List1!A157="1b) DDNM",List1!H157,0)</f>
        <v>0</v>
      </c>
      <c r="E44" s="72">
        <f>IF(List1!A157="2) služby",List1!G157,0)</f>
        <v>0</v>
      </c>
      <c r="F44" s="72">
        <f>IF(List1!A157="2) služby",List1!H157,0)</f>
        <v>0</v>
      </c>
      <c r="G44" s="72">
        <f>IF(List1!A157="3) OON",List1!G157,0)</f>
        <v>0</v>
      </c>
      <c r="H44" s="72">
        <f>IF(List1!A157="3) OON",List1!H157,0)</f>
        <v>0</v>
      </c>
      <c r="I44" s="72">
        <f>IF(List1!A157="4) ostatní",List1!G157,0)</f>
        <v>0</v>
      </c>
      <c r="J44" s="72">
        <f>IF(List1!A157="4) ostatní",List1!H157,0)</f>
        <v>0</v>
      </c>
      <c r="K44" s="72">
        <f>IF(List1!A157="5) INVESTICE",List1!G157,0)</f>
        <v>0</v>
      </c>
      <c r="L44" s="72">
        <f>IF(List1!A157="5) INVESTICE",List1!H157,0)</f>
        <v>0</v>
      </c>
    </row>
    <row r="45" spans="1:12" ht="15.75">
      <c r="A45" s="72">
        <f>IF(List1!A158="1a) DHDM",List1!G158,0)</f>
        <v>0</v>
      </c>
      <c r="B45" s="72">
        <f>IF(List1!A158="1a) DHDM",List1!H158,0)</f>
        <v>0</v>
      </c>
      <c r="C45" s="72">
        <f>IF(List1!A158="1b) DDNM",List1!G158,0)</f>
        <v>0</v>
      </c>
      <c r="D45" s="72">
        <f>IF(List1!A158="1b) DDNM",List1!H158,0)</f>
        <v>0</v>
      </c>
      <c r="E45" s="72">
        <f>IF(List1!A158="2) služby",List1!G158,0)</f>
        <v>0</v>
      </c>
      <c r="F45" s="72">
        <f>IF(List1!A158="2) služby",List1!H158,0)</f>
        <v>0</v>
      </c>
      <c r="G45" s="72">
        <f>IF(List1!A158="3) OON",List1!G158,0)</f>
        <v>0</v>
      </c>
      <c r="H45" s="72">
        <f>IF(List1!A158="3) OON",List1!H158,0)</f>
        <v>0</v>
      </c>
      <c r="I45" s="72">
        <f>IF(List1!A158="4) ostatní",List1!G158,0)</f>
        <v>0</v>
      </c>
      <c r="J45" s="72">
        <f>IF(List1!A158="4) ostatní",List1!H158,0)</f>
        <v>0</v>
      </c>
      <c r="K45" s="72">
        <f>IF(List1!A158="5) INVESTICE",List1!G158,0)</f>
        <v>0</v>
      </c>
      <c r="L45" s="72">
        <f>IF(List1!A158="5) INVESTICE",List1!H158,0)</f>
        <v>0</v>
      </c>
    </row>
    <row r="46" spans="1:12" ht="15.75">
      <c r="A46" s="72">
        <f>IF(List1!A159="1a) DHDM",List1!G159,0)</f>
        <v>0</v>
      </c>
      <c r="B46" s="72">
        <f>IF(List1!A159="1a) DHDM",List1!H159,0)</f>
        <v>0</v>
      </c>
      <c r="C46" s="72">
        <f>IF(List1!A159="1b) DDNM",List1!G159,0)</f>
        <v>0</v>
      </c>
      <c r="D46" s="72">
        <f>IF(List1!A159="1b) DDNM",List1!H159,0)</f>
        <v>0</v>
      </c>
      <c r="E46" s="72">
        <f>IF(List1!A159="2) služby",List1!G159,0)</f>
        <v>0</v>
      </c>
      <c r="F46" s="72">
        <f>IF(List1!A159="2) služby",List1!H159,0)</f>
        <v>0</v>
      </c>
      <c r="G46" s="72">
        <f>IF(List1!A159="3) OON",List1!G159,0)</f>
        <v>0</v>
      </c>
      <c r="H46" s="72">
        <f>IF(List1!A159="3) OON",List1!H159,0)</f>
        <v>0</v>
      </c>
      <c r="I46" s="72">
        <f>IF(List1!A159="4) ostatní",List1!G159,0)</f>
        <v>0</v>
      </c>
      <c r="J46" s="72">
        <f>IF(List1!A159="4) ostatní",List1!H159,0)</f>
        <v>0</v>
      </c>
      <c r="K46" s="72">
        <f>IF(List1!A159="5) INVESTICE",List1!G159,0)</f>
        <v>0</v>
      </c>
      <c r="L46" s="72">
        <f>IF(List1!A159="5) INVESTICE",List1!H159,0)</f>
        <v>0</v>
      </c>
    </row>
    <row r="47" spans="1:12" ht="15.75">
      <c r="A47" s="72">
        <f>IF(List1!A160="1a) DHDM",List1!G160,0)</f>
        <v>0</v>
      </c>
      <c r="B47" s="72">
        <f>IF(List1!A160="1a) DHDM",List1!H160,0)</f>
        <v>0</v>
      </c>
      <c r="C47" s="72">
        <f>IF(List1!A160="1b) DDNM",List1!G160,0)</f>
        <v>0</v>
      </c>
      <c r="D47" s="72">
        <f>IF(List1!A160="1b) DDNM",List1!H160,0)</f>
        <v>0</v>
      </c>
      <c r="E47" s="72">
        <f>IF(List1!A160="2) služby",List1!G160,0)</f>
        <v>0</v>
      </c>
      <c r="F47" s="72">
        <f>IF(List1!A160="2) služby",List1!H160,0)</f>
        <v>0</v>
      </c>
      <c r="G47" s="72">
        <f>IF(List1!A160="3) OON",List1!G160,0)</f>
        <v>0</v>
      </c>
      <c r="H47" s="72">
        <f>IF(List1!A160="3) OON",List1!H160,0)</f>
        <v>0</v>
      </c>
      <c r="I47" s="72">
        <f>IF(List1!A160="4) ostatní",List1!G160,0)</f>
        <v>0</v>
      </c>
      <c r="J47" s="72">
        <f>IF(List1!A160="4) ostatní",List1!H160,0)</f>
        <v>0</v>
      </c>
      <c r="K47" s="72">
        <f>IF(List1!A160="5) INVESTICE",List1!G160,0)</f>
        <v>0</v>
      </c>
      <c r="L47" s="72">
        <f>IF(List1!A160="5) INVESTICE",List1!H160,0)</f>
        <v>0</v>
      </c>
    </row>
    <row r="48" spans="1:12" ht="15.75">
      <c r="A48" s="72">
        <f>IF(List1!A161="1a) DHDM",List1!G161,0)</f>
        <v>0</v>
      </c>
      <c r="B48" s="72">
        <f>IF(List1!A161="1a) DHDM",List1!H161,0)</f>
        <v>0</v>
      </c>
      <c r="C48" s="72">
        <f>IF(List1!A161="1b) DDNM",List1!G161,0)</f>
        <v>0</v>
      </c>
      <c r="D48" s="72">
        <f>IF(List1!A161="1b) DDNM",List1!H161,0)</f>
        <v>0</v>
      </c>
      <c r="E48" s="72">
        <f>IF(List1!A161="2) služby",List1!G161,0)</f>
        <v>0</v>
      </c>
      <c r="F48" s="72">
        <f>IF(List1!A161="2) služby",List1!H161,0)</f>
        <v>0</v>
      </c>
      <c r="G48" s="72">
        <f>IF(List1!A161="3) OON",List1!G161,0)</f>
        <v>0</v>
      </c>
      <c r="H48" s="72">
        <f>IF(List1!A161="3) OON",List1!H161,0)</f>
        <v>0</v>
      </c>
      <c r="I48" s="72">
        <f>IF(List1!A161="4) ostatní",List1!G161,0)</f>
        <v>0</v>
      </c>
      <c r="J48" s="72">
        <f>IF(List1!A161="4) ostatní",List1!H161,0)</f>
        <v>0</v>
      </c>
      <c r="K48" s="72">
        <f>IF(List1!A161="5) INVESTICE",List1!G161,0)</f>
        <v>0</v>
      </c>
      <c r="L48" s="72">
        <f>IF(List1!A161="5) INVESTICE",List1!H161,0)</f>
        <v>0</v>
      </c>
    </row>
    <row r="49" spans="1:12" ht="15.75">
      <c r="A49" s="72">
        <f>IF(List1!A162="1a) DHDM",List1!G162,0)</f>
        <v>0</v>
      </c>
      <c r="B49" s="72">
        <f>IF(List1!A162="1a) DHDM",List1!H162,0)</f>
        <v>0</v>
      </c>
      <c r="C49" s="72">
        <f>IF(List1!A162="1b) DDNM",List1!G162,0)</f>
        <v>0</v>
      </c>
      <c r="D49" s="72">
        <f>IF(List1!A162="1b) DDNM",List1!H162,0)</f>
        <v>0</v>
      </c>
      <c r="E49" s="72">
        <f>IF(List1!A162="2) služby",List1!G162,0)</f>
        <v>0</v>
      </c>
      <c r="F49" s="72">
        <f>IF(List1!A162="2) služby",List1!H162,0)</f>
        <v>0</v>
      </c>
      <c r="G49" s="72">
        <f>IF(List1!A162="3) OON",List1!G162,0)</f>
        <v>0</v>
      </c>
      <c r="H49" s="72">
        <f>IF(List1!A162="3) OON",List1!H162,0)</f>
        <v>0</v>
      </c>
      <c r="I49" s="72">
        <f>IF(List1!A162="4) ostatní",List1!G162,0)</f>
        <v>0</v>
      </c>
      <c r="J49" s="72">
        <f>IF(List1!A162="4) ostatní",List1!H162,0)</f>
        <v>0</v>
      </c>
      <c r="K49" s="72">
        <f>IF(List1!A162="5) INVESTICE",List1!G162,0)</f>
        <v>0</v>
      </c>
      <c r="L49" s="72">
        <f>IF(List1!A162="5) INVESTICE",List1!H162,0)</f>
        <v>0</v>
      </c>
    </row>
    <row r="50" spans="1:12" ht="15.75">
      <c r="A50" s="72">
        <f>IF(List1!A163="1a) DHDM",List1!G163,0)</f>
        <v>0</v>
      </c>
      <c r="B50" s="72">
        <f>IF(List1!A163="1a) DHDM",List1!H163,0)</f>
        <v>0</v>
      </c>
      <c r="C50" s="72">
        <f>IF(List1!A163="1b) DDNM",List1!G163,0)</f>
        <v>0</v>
      </c>
      <c r="D50" s="72">
        <f>IF(List1!A163="1b) DDNM",List1!H163,0)</f>
        <v>0</v>
      </c>
      <c r="E50" s="72">
        <f>IF(List1!A163="2) služby",List1!G163,0)</f>
        <v>0</v>
      </c>
      <c r="F50" s="72">
        <f>IF(List1!A163="2) služby",List1!H163,0)</f>
        <v>0</v>
      </c>
      <c r="G50" s="72">
        <f>IF(List1!A163="3) OON",List1!G163,0)</f>
        <v>0</v>
      </c>
      <c r="H50" s="72">
        <f>IF(List1!A163="3) OON",List1!H163,0)</f>
        <v>0</v>
      </c>
      <c r="I50" s="72">
        <f>IF(List1!A163="4) ostatní",List1!G163,0)</f>
        <v>0</v>
      </c>
      <c r="J50" s="72">
        <f>IF(List1!A163="4) ostatní",List1!H163,0)</f>
        <v>0</v>
      </c>
      <c r="K50" s="72">
        <f>IF(List1!A163="5) INVESTICE",List1!G163,0)</f>
        <v>0</v>
      </c>
      <c r="L50" s="72">
        <f>IF(List1!A163="5) INVESTICE",List1!H163,0)</f>
        <v>0</v>
      </c>
    </row>
    <row r="51" spans="1:12" ht="15.75">
      <c r="A51" s="72">
        <f>IF(List1!A164="1a) DHDM",List1!G164,0)</f>
        <v>0</v>
      </c>
      <c r="B51" s="72">
        <f>IF(List1!A164="1a) DHDM",List1!H164,0)</f>
        <v>0</v>
      </c>
      <c r="C51" s="72">
        <f>IF(List1!A164="1b) DDNM",List1!G164,0)</f>
        <v>0</v>
      </c>
      <c r="D51" s="72">
        <f>IF(List1!A164="1b) DDNM",List1!H164,0)</f>
        <v>0</v>
      </c>
      <c r="E51" s="72">
        <f>IF(List1!A164="2) služby",List1!G164,0)</f>
        <v>0</v>
      </c>
      <c r="F51" s="72">
        <f>IF(List1!A164="2) služby",List1!H164,0)</f>
        <v>0</v>
      </c>
      <c r="G51" s="72">
        <f>IF(List1!A164="3) OON",List1!G164,0)</f>
        <v>0</v>
      </c>
      <c r="H51" s="72">
        <f>IF(List1!A164="3) OON",List1!H164,0)</f>
        <v>0</v>
      </c>
      <c r="I51" s="72">
        <f>IF(List1!A164="4) ostatní",List1!G164,0)</f>
        <v>0</v>
      </c>
      <c r="J51" s="72">
        <f>IF(List1!A164="4) ostatní",List1!H164,0)</f>
        <v>0</v>
      </c>
      <c r="K51" s="72">
        <f>IF(List1!A164="5) INVESTICE",List1!G164,0)</f>
        <v>0</v>
      </c>
      <c r="L51" s="72">
        <f>IF(List1!A164="5) INVESTICE",List1!H164,0)</f>
        <v>0</v>
      </c>
    </row>
    <row r="52" spans="1:12" ht="15.75">
      <c r="A52" s="72">
        <f>IF(List1!A165="1a) DHDM",List1!G165,0)</f>
        <v>0</v>
      </c>
      <c r="B52" s="72">
        <f>IF(List1!A165="1a) DHDM",List1!H165,0)</f>
        <v>0</v>
      </c>
      <c r="C52" s="72">
        <f>IF(List1!A165="1b) DDNM",List1!G165,0)</f>
        <v>0</v>
      </c>
      <c r="D52" s="72">
        <f>IF(List1!A165="1b) DDNM",List1!H165,0)</f>
        <v>0</v>
      </c>
      <c r="E52" s="72">
        <f>IF(List1!A165="2) služby",List1!G165,0)</f>
        <v>0</v>
      </c>
      <c r="F52" s="72">
        <f>IF(List1!A165="2) služby",List1!H165,0)</f>
        <v>0</v>
      </c>
      <c r="G52" s="72">
        <f>IF(List1!A165="3) OON",List1!G165,0)</f>
        <v>0</v>
      </c>
      <c r="H52" s="72">
        <f>IF(List1!A165="3) OON",List1!H165,0)</f>
        <v>0</v>
      </c>
      <c r="I52" s="72">
        <f>IF(List1!A165="4) ostatní",List1!G165,0)</f>
        <v>0</v>
      </c>
      <c r="J52" s="72">
        <f>IF(List1!A165="4) ostatní",List1!H165,0)</f>
        <v>0</v>
      </c>
      <c r="K52" s="72">
        <f>IF(List1!A165="5) INVESTICE",List1!G165,0)</f>
        <v>0</v>
      </c>
      <c r="L52" s="72">
        <f>IF(List1!A165="5) INVESTICE",List1!H165,0)</f>
        <v>0</v>
      </c>
    </row>
    <row r="53" spans="1:12" ht="15.75">
      <c r="A53" s="72">
        <f>IF(List1!A166="1a) DHDM",List1!G166,0)</f>
        <v>0</v>
      </c>
      <c r="B53" s="72">
        <f>IF(List1!A166="1a) DHDM",List1!H166,0)</f>
        <v>0</v>
      </c>
      <c r="C53" s="72">
        <f>IF(List1!A166="1b) DDNM",List1!G166,0)</f>
        <v>0</v>
      </c>
      <c r="D53" s="72">
        <f>IF(List1!A166="1b) DDNM",List1!H166,0)</f>
        <v>0</v>
      </c>
      <c r="E53" s="72">
        <f>IF(List1!A166="2) služby",List1!G166,0)</f>
        <v>0</v>
      </c>
      <c r="F53" s="72">
        <f>IF(List1!A166="2) služby",List1!H166,0)</f>
        <v>0</v>
      </c>
      <c r="G53" s="72">
        <f>IF(List1!A166="3) OON",List1!G166,0)</f>
        <v>0</v>
      </c>
      <c r="H53" s="72">
        <f>IF(List1!A166="3) OON",List1!H166,0)</f>
        <v>0</v>
      </c>
      <c r="I53" s="72">
        <f>IF(List1!A166="4) ostatní",List1!G166,0)</f>
        <v>0</v>
      </c>
      <c r="J53" s="72">
        <f>IF(List1!A166="4) ostatní",List1!H166,0)</f>
        <v>0</v>
      </c>
      <c r="K53" s="72">
        <f>IF(List1!A166="5) INVESTICE",List1!G166,0)</f>
        <v>0</v>
      </c>
      <c r="L53" s="72">
        <f>IF(List1!A166="5) INVESTICE",List1!H166,0)</f>
        <v>0</v>
      </c>
    </row>
    <row r="54" spans="1:12" ht="15.75">
      <c r="A54" s="72">
        <f>IF(List1!A167="1a) DHDM",List1!G167,0)</f>
        <v>0</v>
      </c>
      <c r="B54" s="72">
        <f>IF(List1!A167="1a) DHDM",List1!H167,0)</f>
        <v>0</v>
      </c>
      <c r="C54" s="72">
        <f>IF(List1!A167="1b) DDNM",List1!G167,0)</f>
        <v>0</v>
      </c>
      <c r="D54" s="72">
        <f>IF(List1!A167="1b) DDNM",List1!H167,0)</f>
        <v>0</v>
      </c>
      <c r="E54" s="72">
        <f>IF(List1!A167="2) služby",List1!G167,0)</f>
        <v>0</v>
      </c>
      <c r="F54" s="72">
        <f>IF(List1!A167="2) služby",List1!H167,0)</f>
        <v>0</v>
      </c>
      <c r="G54" s="72">
        <f>IF(List1!A167="3) OON",List1!G167,0)</f>
        <v>0</v>
      </c>
      <c r="H54" s="72">
        <f>IF(List1!A167="3) OON",List1!H167,0)</f>
        <v>0</v>
      </c>
      <c r="I54" s="72">
        <f>IF(List1!A167="4) ostatní",List1!G167,0)</f>
        <v>0</v>
      </c>
      <c r="J54" s="72">
        <f>IF(List1!A167="4) ostatní",List1!H167,0)</f>
        <v>0</v>
      </c>
      <c r="K54" s="72">
        <f>IF(List1!A167="5) INVESTICE",List1!G167,0)</f>
        <v>0</v>
      </c>
      <c r="L54" s="72">
        <f>IF(List1!A167="5) INVESTICE",List1!H167,0)</f>
        <v>0</v>
      </c>
    </row>
    <row r="55" spans="1:12" ht="15.75">
      <c r="A55" s="72">
        <f>IF(List1!A168="1a) DHDM",List1!G168,0)</f>
        <v>0</v>
      </c>
      <c r="B55" s="72">
        <f>IF(List1!A168="1a) DHDM",List1!H168,0)</f>
        <v>0</v>
      </c>
      <c r="C55" s="72">
        <f>IF(List1!A168="1b) DDNM",List1!G168,0)</f>
        <v>0</v>
      </c>
      <c r="D55" s="72">
        <f>IF(List1!A168="1b) DDNM",List1!H168,0)</f>
        <v>0</v>
      </c>
      <c r="E55" s="72">
        <f>IF(List1!A168="2) služby",List1!G168,0)</f>
        <v>0</v>
      </c>
      <c r="F55" s="72">
        <f>IF(List1!A168="2) služby",List1!H168,0)</f>
        <v>0</v>
      </c>
      <c r="G55" s="72">
        <f>IF(List1!A168="3) OON",List1!G168,0)</f>
        <v>0</v>
      </c>
      <c r="H55" s="72">
        <f>IF(List1!A168="3) OON",List1!H168,0)</f>
        <v>0</v>
      </c>
      <c r="I55" s="72">
        <f>IF(List1!A168="4) ostatní",List1!G168,0)</f>
        <v>0</v>
      </c>
      <c r="J55" s="72">
        <f>IF(List1!A168="4) ostatní",List1!H168,0)</f>
        <v>0</v>
      </c>
      <c r="K55" s="72">
        <f>IF(List1!A168="5) INVESTICE",List1!G168,0)</f>
        <v>0</v>
      </c>
      <c r="L55" s="72">
        <f>IF(List1!A168="5) INVESTICE",List1!H168,0)</f>
        <v>0</v>
      </c>
    </row>
    <row r="56" spans="1:12" ht="15.75">
      <c r="A56" s="72">
        <f>IF(List1!A169="1a) DHDM",List1!G169,0)</f>
        <v>0</v>
      </c>
      <c r="B56" s="72">
        <f>IF(List1!A169="1a) DHDM",List1!H169,0)</f>
        <v>0</v>
      </c>
      <c r="C56" s="72">
        <f>IF(List1!A169="1b) DDNM",List1!G169,0)</f>
        <v>0</v>
      </c>
      <c r="D56" s="72">
        <f>IF(List1!A169="1b) DDNM",List1!H169,0)</f>
        <v>0</v>
      </c>
      <c r="E56" s="72">
        <f>IF(List1!A169="2) služby",List1!G169,0)</f>
        <v>0</v>
      </c>
      <c r="F56" s="72">
        <f>IF(List1!A169="2) služby",List1!H169,0)</f>
        <v>0</v>
      </c>
      <c r="G56" s="72">
        <f>IF(List1!A169="3) OON",List1!G169,0)</f>
        <v>0</v>
      </c>
      <c r="H56" s="72">
        <f>IF(List1!A169="3) OON",List1!H169,0)</f>
        <v>0</v>
      </c>
      <c r="I56" s="72">
        <f>IF(List1!A169="4) ostatní",List1!G169,0)</f>
        <v>0</v>
      </c>
      <c r="J56" s="72">
        <f>IF(List1!A169="4) ostatní",List1!H169,0)</f>
        <v>0</v>
      </c>
      <c r="K56" s="72">
        <f>IF(List1!A169="5) INVESTICE",List1!G169,0)</f>
        <v>0</v>
      </c>
      <c r="L56" s="72">
        <f>IF(List1!A169="5) INVESTICE",List1!H169,0)</f>
        <v>0</v>
      </c>
    </row>
    <row r="57" spans="1:12" ht="15.75">
      <c r="A57" s="72">
        <f>IF(List1!A170="1a) DHDM",List1!G170,0)</f>
        <v>0</v>
      </c>
      <c r="B57" s="72">
        <f>IF(List1!A170="1a) DHDM",List1!H170,0)</f>
        <v>0</v>
      </c>
      <c r="C57" s="72">
        <f>IF(List1!A170="1b) DDNM",List1!G170,0)</f>
        <v>0</v>
      </c>
      <c r="D57" s="72">
        <f>IF(List1!A170="1b) DDNM",List1!H170,0)</f>
        <v>0</v>
      </c>
      <c r="E57" s="72">
        <f>IF(List1!A170="2) služby",List1!G170,0)</f>
        <v>0</v>
      </c>
      <c r="F57" s="72">
        <f>IF(List1!A170="2) služby",List1!H170,0)</f>
        <v>0</v>
      </c>
      <c r="G57" s="72">
        <f>IF(List1!A170="3) OON",List1!G170,0)</f>
        <v>0</v>
      </c>
      <c r="H57" s="72">
        <f>IF(List1!A170="3) OON",List1!H170,0)</f>
        <v>0</v>
      </c>
      <c r="I57" s="72">
        <f>IF(List1!A170="4) ostatní",List1!G170,0)</f>
        <v>0</v>
      </c>
      <c r="J57" s="72">
        <f>IF(List1!A170="4) ostatní",List1!H170,0)</f>
        <v>0</v>
      </c>
      <c r="K57" s="72">
        <f>IF(List1!A170="5) INVESTICE",List1!G170,0)</f>
        <v>0</v>
      </c>
      <c r="L57" s="72">
        <f>IF(List1!A170="5) INVESTICE",List1!H170,0)</f>
        <v>0</v>
      </c>
    </row>
    <row r="58" spans="1:12" ht="15.75">
      <c r="A58" s="72">
        <f>IF(List1!A171="1a) DHDM",List1!G171,0)</f>
        <v>0</v>
      </c>
      <c r="B58" s="72">
        <f>IF(List1!A171="1a) DHDM",List1!H171,0)</f>
        <v>0</v>
      </c>
      <c r="C58" s="72">
        <f>IF(List1!A171="1b) DDNM",List1!G171,0)</f>
        <v>0</v>
      </c>
      <c r="D58" s="72">
        <f>IF(List1!A171="1b) DDNM",List1!H171,0)</f>
        <v>0</v>
      </c>
      <c r="E58" s="72">
        <f>IF(List1!A171="2) služby",List1!G171,0)</f>
        <v>0</v>
      </c>
      <c r="F58" s="72">
        <f>IF(List1!A171="2) služby",List1!H171,0)</f>
        <v>0</v>
      </c>
      <c r="G58" s="72">
        <f>IF(List1!A171="3) OON",List1!G171,0)</f>
        <v>0</v>
      </c>
      <c r="H58" s="72">
        <f>IF(List1!A171="3) OON",List1!H171,0)</f>
        <v>0</v>
      </c>
      <c r="I58" s="72">
        <f>IF(List1!A171="4) ostatní",List1!G171,0)</f>
        <v>0</v>
      </c>
      <c r="J58" s="72">
        <f>IF(List1!A171="4) ostatní",List1!H171,0)</f>
        <v>0</v>
      </c>
      <c r="K58" s="72">
        <f>IF(List1!A171="5) INVESTICE",List1!G171,0)</f>
        <v>0</v>
      </c>
      <c r="L58" s="72">
        <f>IF(List1!A171="5) INVESTICE",List1!H171,0)</f>
        <v>0</v>
      </c>
    </row>
    <row r="59" spans="1:12" s="73" customFormat="1" ht="15.75">
      <c r="A59" s="73">
        <f aca="true" t="shared" si="0" ref="A59:L59">SUM(A3:A58)</f>
        <v>0</v>
      </c>
      <c r="B59" s="74">
        <f t="shared" si="0"/>
        <v>0</v>
      </c>
      <c r="C59" s="73">
        <f t="shared" si="0"/>
        <v>0</v>
      </c>
      <c r="D59" s="74">
        <f t="shared" si="0"/>
        <v>0</v>
      </c>
      <c r="E59" s="73">
        <f t="shared" si="0"/>
        <v>0</v>
      </c>
      <c r="F59" s="74">
        <f t="shared" si="0"/>
        <v>0</v>
      </c>
      <c r="G59" s="73">
        <f t="shared" si="0"/>
        <v>0</v>
      </c>
      <c r="H59" s="74">
        <f t="shared" si="0"/>
        <v>0</v>
      </c>
      <c r="I59" s="73">
        <f t="shared" si="0"/>
        <v>0</v>
      </c>
      <c r="J59" s="74">
        <f t="shared" si="0"/>
        <v>0</v>
      </c>
      <c r="K59" s="73">
        <f t="shared" si="0"/>
        <v>0</v>
      </c>
      <c r="L59" s="74">
        <f t="shared" si="0"/>
        <v>0</v>
      </c>
    </row>
  </sheetData>
  <sheetProtection selectLockedCells="1"/>
  <mergeCells count="6">
    <mergeCell ref="I1:J1"/>
    <mergeCell ref="K1:L1"/>
    <mergeCell ref="A1:B1"/>
    <mergeCell ref="C1:D1"/>
    <mergeCell ref="E1:F1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Fojtik Michal</cp:lastModifiedBy>
  <cp:lastPrinted>2016-08-22T13:49:37Z</cp:lastPrinted>
  <dcterms:created xsi:type="dcterms:W3CDTF">2012-10-29T09:33:17Z</dcterms:created>
  <dcterms:modified xsi:type="dcterms:W3CDTF">2016-08-23T10:56:26Z</dcterms:modified>
  <cp:category/>
  <cp:version/>
  <cp:contentType/>
  <cp:contentStatus/>
</cp:coreProperties>
</file>